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705" windowWidth="14625" windowHeight="7620" activeTab="0"/>
  </bookViews>
  <sheets>
    <sheet name="Лист1" sheetId="1" r:id="rId1"/>
  </sheets>
  <definedNames/>
  <calcPr fullCalcOnLoad="1"/>
</workbook>
</file>

<file path=xl/sharedStrings.xml><?xml version="1.0" encoding="utf-8"?>
<sst xmlns="http://schemas.openxmlformats.org/spreadsheetml/2006/main" count="1468" uniqueCount="509">
  <si>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</si>
  <si>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20203029</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</si>
  <si>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</si>
  <si>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за счет средств краевого бюджета без учета расходов на доставку</t>
  </si>
  <si>
    <t>9001</t>
  </si>
  <si>
    <t>Доставка компенсационных выплат родителям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за счет средств краевого бюджета</t>
  </si>
  <si>
    <t>9002</t>
  </si>
  <si>
    <t>Субвенции бюджетам муниципальных образований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2005-2009 годах, личным подсобным хозяйствам, сельскохозяйственным потребительским кооперативам, крестьянским (фермерским) хозяйствам на срок до 8 лет</t>
  </si>
  <si>
    <t>20203046</t>
  </si>
  <si>
    <t>Федеральные средства</t>
  </si>
  <si>
    <t>Возмещение части затрат на уплату процентов по кредитам, полученным гражданами, ведущими личное подсобное хозяйство, в российских кредитных организациях на срок до 2 и до 5 лет, за счёт средств федерального бюджета</t>
  </si>
  <si>
    <t xml:space="preserve">Возмещение части затрат на уплату процентов по кредитам, полученным гражданами, ведущими личное подсобное хозяйство, в российских кредитных организациях на срок до 2 и до 5 лет, за счёт средств краевого бюджета </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</si>
  <si>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</si>
  <si>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20203055</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</si>
  <si>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</si>
  <si>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федерального бюджета</t>
  </si>
  <si>
    <t>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краевого бюджета</t>
  </si>
  <si>
    <t>Иные межбюджетные трансферты</t>
  </si>
  <si>
    <t>20204000</t>
  </si>
  <si>
    <t>Средства бюджетов,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</si>
  <si>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20204014</t>
  </si>
  <si>
    <t xml:space="preserve">Межбюджетные трансферты на комплектование книжных фондов библиотек муниципальных образований края за счет средств федерального бюджета </t>
  </si>
  <si>
    <t>20204025</t>
  </si>
  <si>
    <t>ПРОЧИЕ БЕЗВОЗМЕЗДНЫЕ ПОСТУПЛЕНИЯ</t>
  </si>
  <si>
    <t>20700000</t>
  </si>
  <si>
    <t>06</t>
  </si>
  <si>
    <t>152</t>
  </si>
  <si>
    <t>Прочие безвозмездные поступления в бюджеты муниципальных районов</t>
  </si>
  <si>
    <t>20705000</t>
  </si>
  <si>
    <t>07</t>
  </si>
  <si>
    <t>0002</t>
  </si>
  <si>
    <t>153</t>
  </si>
  <si>
    <t>08</t>
  </si>
  <si>
    <t>0003</t>
  </si>
  <si>
    <t>154</t>
  </si>
  <si>
    <t>059</t>
  </si>
  <si>
    <t>09</t>
  </si>
  <si>
    <t>0004</t>
  </si>
  <si>
    <t>155</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</si>
  <si>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</si>
  <si>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21805000</t>
  </si>
  <si>
    <t>0005</t>
  </si>
  <si>
    <t>156</t>
  </si>
  <si>
    <t xml:space="preserve">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 </t>
  </si>
  <si>
    <t>21805010</t>
  </si>
  <si>
    <t>11</t>
  </si>
  <si>
    <t>0006</t>
  </si>
  <si>
    <t>157</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</si>
  <si>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</si>
  <si>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21905000(-)</t>
  </si>
  <si>
    <t>12</t>
  </si>
  <si>
    <t>0007</t>
  </si>
  <si>
    <t>158</t>
  </si>
  <si>
    <t>13</t>
  </si>
  <si>
    <t>0008</t>
  </si>
  <si>
    <t>159</t>
  </si>
  <si>
    <t xml:space="preserve">21905000 </t>
  </si>
  <si>
    <t>14</t>
  </si>
  <si>
    <t>0009</t>
  </si>
  <si>
    <t>160</t>
  </si>
  <si>
    <t>15</t>
  </si>
  <si>
    <t>0010</t>
  </si>
  <si>
    <t>161</t>
  </si>
  <si>
    <t>ДОХОДЫ ОТ ПРЕДПРИНИМАТЕЛЬСКОЙ И ИНОЙ ПРИНОСЯЩЕЙ ДОХОД  ДЕЯТЕЛЬНОСТИ</t>
  </si>
  <si>
    <t>30000000</t>
  </si>
  <si>
    <t>16</t>
  </si>
  <si>
    <t>0011</t>
  </si>
  <si>
    <t>162</t>
  </si>
  <si>
    <t>Поступления учреждениям,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 на финансовое обеспечение внедрения стандартов медицинской помощи, поступление доступности амбулаторной медицинской помощи</t>
  </si>
  <si>
    <t>30306050</t>
  </si>
  <si>
    <t>17</t>
  </si>
  <si>
    <t>0012</t>
  </si>
  <si>
    <t>163</t>
  </si>
  <si>
    <t>870</t>
  </si>
  <si>
    <t>18</t>
  </si>
  <si>
    <t>0013</t>
  </si>
  <si>
    <t>164</t>
  </si>
  <si>
    <t>177</t>
  </si>
  <si>
    <t>Резервные фонды исполнительных органов государственной власти субъектов Российской Федерации</t>
  </si>
  <si>
    <t>9401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</si>
  <si>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</si>
  <si>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</si>
  <si>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1"/>
        <color indexed="8"/>
        <rFont val="Times New Roman"/>
        <family val="1"/>
      </rPr>
      <t>1</t>
    </r>
    <r>
      <rPr>
        <sz val="11"/>
        <color indexed="8"/>
        <rFont val="Times New Roman"/>
        <family val="1"/>
      </rPr>
      <t xml:space="preserve"> и 228 Налогового кодекса Российской Федерации</t>
    </r>
  </si>
  <si>
    <r>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t>
    </r>
    <r>
      <rPr>
        <vertAlign val="superscript"/>
        <sz val="11"/>
        <color indexed="8"/>
        <rFont val="Times New Roman"/>
        <family val="1"/>
      </rPr>
      <t>1</t>
    </r>
    <r>
      <rPr>
        <sz val="11"/>
        <color indexed="8"/>
        <rFont val="Times New Roman"/>
        <family val="1"/>
      </rPr>
      <t xml:space="preserve"> Налогового кодекса Российской Федерации</t>
    </r>
  </si>
  <si>
    <t>Доходы районного бюджета на 2013 год</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</si>
  <si>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</si>
  <si>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11606000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</si>
  <si>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</si>
  <si>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11633050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</si>
  <si>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</si>
  <si>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11643000</t>
  </si>
  <si>
    <t>707</t>
  </si>
  <si>
    <t>081</t>
  </si>
  <si>
    <t>11625060</t>
  </si>
  <si>
    <t>321</t>
  </si>
  <si>
    <t>Денежные взыскания (штрафы) за нарушение земельного законодательства</t>
  </si>
  <si>
    <t xml:space="preserve">Субвенция бюджетам муниципальных образований края на  реализацию Закона края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компенсации выпадающих доходов организаций </t>
  </si>
  <si>
    <t>Распределение субвенций бюджетам муниципальных образований края на финансирование расходов, связанных с предоставлением мер социальной поддержки по оплате жилья и коммунальных услуг отдельным категориям граждан, установленных законодательством Российской Федерации, в форме субсидий для оплаты жилья и коммунальных услуг в соответствии с пунктом 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</si>
  <si>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на ежемесячную денежную выплату ветеранам труда и труженикам тыла</t>
  </si>
  <si>
    <t>Субвенции на ежемесячную денежную выплату  ветеранам труда края, пенсионерам, родителям и вдовам (вдовцам) военнослужащих</t>
  </si>
  <si>
    <t>Субвенции на доставку и пересылку ежемесячных денежных выплат</t>
  </si>
  <si>
    <t>Субвенции на ежемесячную денежную выплату реабилитированным лицам и   лицам, признанным пострадавшими от политических репрессий</t>
  </si>
  <si>
    <t>Субвенция на ежемесячную денежную выплату</t>
  </si>
  <si>
    <t>Предоставление денежных выплат на оплату жилой площади с отоплением и освещением педагогическим работникам, а так 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t>
  </si>
  <si>
    <t>Субвенции на предоставление дополнительных мер социальной поддержки беременным женщинам</t>
  </si>
  <si>
    <t>Доставка и пересылка компенсационных выплат</t>
  </si>
  <si>
    <t>Субвенция на социальное пособие на погребение</t>
  </si>
  <si>
    <t>Субвенция на возмещение специализированным службам по вопросам похоронного дела стоимости услуг по погребению</t>
  </si>
  <si>
    <t>Субвенция на доставку и пересылку социального пособия на погребение</t>
  </si>
  <si>
    <t>Субвенции бюджетам муниципальных образований на выплату  денежного вознаграждения за выполнение функций классного руководителя</t>
  </si>
  <si>
    <t>Единый налог на вмененный доход для отдельных видов деятельности (за налоговые периоды, истекшие до 1 января 2012 года)</t>
  </si>
  <si>
    <t>"О районном бюджете на 2013 год"</t>
  </si>
  <si>
    <t xml:space="preserve">к решению районного </t>
  </si>
  <si>
    <t>Приложение  №4</t>
  </si>
  <si>
    <t xml:space="preserve">Совета депутатов </t>
  </si>
  <si>
    <t>от 21.12.2012 № 30-250р</t>
  </si>
  <si>
    <t>(тыс.руб.)</t>
  </si>
  <si>
    <t>Показатели бюджетной классификации по доходам</t>
  </si>
  <si>
    <t>Утверждено</t>
  </si>
  <si>
    <t xml:space="preserve">Наименование  </t>
  </si>
  <si>
    <t>Код</t>
  </si>
  <si>
    <t>первонач</t>
  </si>
  <si>
    <t xml:space="preserve">корректир </t>
  </si>
  <si>
    <t>Адм.</t>
  </si>
  <si>
    <t>Вид</t>
  </si>
  <si>
    <t>Эл.</t>
  </si>
  <si>
    <t>Под- вид</t>
  </si>
  <si>
    <t>КОСГУ</t>
  </si>
  <si>
    <t>ДОХОДЫ ВСЕГО</t>
  </si>
  <si>
    <t>НАЛОГОВЫЕ И НЕНАЛОГОВЫЕ ДОХОДЫ</t>
  </si>
  <si>
    <t>000</t>
  </si>
  <si>
    <t>10000000</t>
  </si>
  <si>
    <t>00</t>
  </si>
  <si>
    <t>0000</t>
  </si>
  <si>
    <t>НАЛОГИ НА ПРИБЫЛЬ, ДОХОДЫ</t>
  </si>
  <si>
    <t>182</t>
  </si>
  <si>
    <t>10100000</t>
  </si>
  <si>
    <t>Налог на прибыль организаций</t>
  </si>
  <si>
    <t>10101000</t>
  </si>
  <si>
    <t>110</t>
  </si>
  <si>
    <t>Налог на прибыль организаций, зачисляемый в бюджеты бюджетной системы Российской Федерации по соответствующим ставкам</t>
  </si>
  <si>
    <t>10101010</t>
  </si>
  <si>
    <t>02</t>
  </si>
  <si>
    <t>Налог на прибыль организаций, зачисляемый в бюджеты субъектов Российской Федерации</t>
  </si>
  <si>
    <t>10101012</t>
  </si>
  <si>
    <t>1000</t>
  </si>
  <si>
    <t>Налог на доходы физических лиц</t>
  </si>
  <si>
    <t>10102000</t>
  </si>
  <si>
    <t>01</t>
  </si>
  <si>
    <t>10102010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</si>
  <si>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</si>
  <si>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10102020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</si>
  <si>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</si>
  <si>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t>
  </si>
  <si>
    <t>10102040</t>
  </si>
  <si>
    <t>НАЛОГИ НА СОВОКУПНЫЙ ДОХОД</t>
  </si>
  <si>
    <t>10500000</t>
  </si>
  <si>
    <t>Единый налог на вмененный доход для отдельных видов деятельности</t>
  </si>
  <si>
    <t>10502000</t>
  </si>
  <si>
    <t>10502010</t>
  </si>
  <si>
    <t>10502020</t>
  </si>
  <si>
    <t>Единый сельскохозяйственный налог</t>
  </si>
  <si>
    <t>10503000</t>
  </si>
  <si>
    <t>10503010</t>
  </si>
  <si>
    <t>ГОСУДАРСТВЕННАЯ ПОШЛИНА</t>
  </si>
  <si>
    <t>10800000</t>
  </si>
  <si>
    <t>Государственная пошлина по делам, рассматриваемым в судах общей юрисдикции, мировыми судьями</t>
  </si>
  <si>
    <t>10803000</t>
  </si>
  <si>
    <t>Государственная пошлина по делам, рассматриваемым в судах общей юрисдикции, мировыми судьями ( за исключением государственной пошлины по делам, рассматриваемым Верховным Судом Российской Федерации )</t>
  </si>
  <si>
    <t>10803010</t>
  </si>
  <si>
    <t>Государственная пошлина за государственную регистрацию, а также за совершение прочих юридически значимых действий</t>
  </si>
  <si>
    <t>10807000</t>
  </si>
  <si>
    <t>Государственная пошлина за выдачу разрешения на установку рекламной конструкции</t>
  </si>
  <si>
    <t>005</t>
  </si>
  <si>
    <t>10807150</t>
  </si>
  <si>
    <t>ДОХОДЫ ОТ ИСПОЛЬЗОВАНИЯ ИМУЩЕСТВА, НАХОДЯЩЕГОСЯ В ГОСУДАРСТВЕННОЙ И МУНИЦИПАЛЬНОЙ СОБСТВЕННОСТИ</t>
  </si>
  <si>
    <t>11100000</t>
  </si>
  <si>
    <t xml:space="preserve">Проценты, полученные от предоставления бюджетных кредитов внутри страны </t>
  </si>
  <si>
    <t>11103000</t>
  </si>
  <si>
    <t>120</t>
  </si>
  <si>
    <t>Проценты, полученные от предоставления бюджетных кредитов внутри страны за счет средств бюджетов муниципальных районов</t>
  </si>
  <si>
    <t>860</t>
  </si>
  <si>
    <t>11103050</t>
  </si>
  <si>
    <t>05</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</si>
  <si>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</si>
  <si>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11105000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</si>
  <si>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</si>
  <si>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</si>
  <si>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</si>
  <si>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007</t>
  </si>
  <si>
    <t>11105013</t>
  </si>
  <si>
    <t>10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</si>
  <si>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</si>
  <si>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11105020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</si>
  <si>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</si>
  <si>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11105025</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</si>
  <si>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</si>
  <si>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11105030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</si>
  <si>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</si>
  <si>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11105035</t>
  </si>
  <si>
    <t>ПЛАТЕЖИ ПРИ ПОЛЬЗОВАНИИ ПРИРОДНЫМИ РЕСУРСАМИ</t>
  </si>
  <si>
    <t>11200000</t>
  </si>
  <si>
    <t>Плата за негативное воздействие на окружающую среду</t>
  </si>
  <si>
    <t>048</t>
  </si>
  <si>
    <t>11201000</t>
  </si>
  <si>
    <t>Плата за выбросы загрязняющих веществ в атмосферный воздух стационарными объектами</t>
  </si>
  <si>
    <t>11201010</t>
  </si>
  <si>
    <t>6000</t>
  </si>
  <si>
    <t>Плата за выбросы загрязняющих веществ в атмосферный воздух передвижными объектами</t>
  </si>
  <si>
    <t>11201020</t>
  </si>
  <si>
    <t>Плата за выбросы загрязняющих веществ в водные объекты</t>
  </si>
  <si>
    <t>11201030</t>
  </si>
  <si>
    <t>Плата за размещение отходов производства и потребления</t>
  </si>
  <si>
    <t>11201040</t>
  </si>
  <si>
    <t>ДОХОДЫ ОТ ОКАЗАНИЯ ПЛАТНЫХ УСЛУГ И КОМПЕНСАЦИИ ЗАТРАТ ГОСУДАРСТВА</t>
  </si>
  <si>
    <t>11300000</t>
  </si>
  <si>
    <t xml:space="preserve">Доходы от оказания платных услуг (работ) </t>
  </si>
  <si>
    <t>11301000</t>
  </si>
  <si>
    <t>130</t>
  </si>
  <si>
    <t xml:space="preserve">Прочие доходы от оказания платных услуг (работ) </t>
  </si>
  <si>
    <t>11301990</t>
  </si>
  <si>
    <t>Прочие доходы от оказания платных услуг (работ) получателями средств бюджетов муниципальных районов</t>
  </si>
  <si>
    <t>11301995</t>
  </si>
  <si>
    <t>880</t>
  </si>
  <si>
    <t>ДОХОДЫ ОТ ПРОДАЖИ МАТЕРИАЛЬНЫХ И НЕМАТЕРИАЛЬНЫХ АКТИВОВ</t>
  </si>
  <si>
    <t>11400000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</si>
  <si>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</si>
  <si>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11402000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</si>
  <si>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</si>
  <si>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11402050</t>
  </si>
  <si>
    <t>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</si>
  <si>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</si>
  <si>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11402053</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</si>
  <si>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</si>
  <si>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11406000</t>
  </si>
  <si>
    <t>430</t>
  </si>
  <si>
    <t>Доходы от продажи земельных участков, государственная собственность на которые не разграничена</t>
  </si>
  <si>
    <t>11406010</t>
  </si>
  <si>
    <t>Доходы от продажи земельных участков, государственная собственность на которые не разграничена и которые расположены в границах поселений</t>
  </si>
  <si>
    <t>11406013</t>
  </si>
  <si>
    <t>ШТРАФЫ, САНКЦИИ, ВОЗМЕЩЕНИЕ УЩЕРБА</t>
  </si>
  <si>
    <t>11600000</t>
  </si>
  <si>
    <t>Денежные взыскания (штрафы) за нарушение законодательства о налогах и сборах</t>
  </si>
  <si>
    <t>11603000</t>
  </si>
  <si>
    <t>140</t>
  </si>
  <si>
    <t xml:space="preserve">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 </t>
  </si>
  <si>
    <t>11603010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</si>
  <si>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</si>
  <si>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11603030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</si>
  <si>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</si>
  <si>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11628000</t>
  </si>
  <si>
    <t>141</t>
  </si>
  <si>
    <t>Прочие поступления от денежных взысканий (штрафов) и иных сумм в возмещение ущерба</t>
  </si>
  <si>
    <t>11690000</t>
  </si>
  <si>
    <t>Прочие поступления от денежных взысканий (штрафов) и иных сумм в возмещении ущерба, зачисляемые в бюджеты муниципальных районов</t>
  </si>
  <si>
    <t>11690050</t>
  </si>
  <si>
    <t>188</t>
  </si>
  <si>
    <t>192</t>
  </si>
  <si>
    <t>БЕЗВОЗМЕЗДНЫЕ ПОСТУПЛЕНИЯ</t>
  </si>
  <si>
    <t>20000000</t>
  </si>
  <si>
    <t>БЕЗВОЗМЕЗДНЫЕ ПОСТУПЛЕНИЯ ОТ ДРУГИХ БЮДЖЕТОВ БЮДЖЕТНОЙ СИСТЕМЫ РОССИЙСКОЙ ФЕДЕРАЦИИ</t>
  </si>
  <si>
    <t>20200000</t>
  </si>
  <si>
    <t>Дотации бюджетам субъектов Российской Федерации и муниципальных образований</t>
  </si>
  <si>
    <t>20201000</t>
  </si>
  <si>
    <t>151</t>
  </si>
  <si>
    <t>Дотации на выравнивание бюджетной обеспеченности</t>
  </si>
  <si>
    <t>20201001</t>
  </si>
  <si>
    <t>Дотации бюджетам муниципальных районов на выравнивание  бюджетной обеспеченности</t>
  </si>
  <si>
    <t>0101</t>
  </si>
  <si>
    <t>Дотации бюджетам на поддержку мер по обеспечению сбалансированности бюджетов</t>
  </si>
  <si>
    <t/>
  </si>
  <si>
    <t>20201003</t>
  </si>
  <si>
    <t>Субсидии бюджетам субъектов Российской Федерации и муниципальных образований (межбюджетные субсидии)</t>
  </si>
  <si>
    <t>20202000</t>
  </si>
  <si>
    <t>Субсидии бюджетам муниципальных образований на обеспечение жильем молодых семей</t>
  </si>
  <si>
    <t>20202008</t>
  </si>
  <si>
    <t>9000</t>
  </si>
  <si>
    <t>Субсидии бюджетам муниципальных образований на государственную поддержку малого предпринимательства, включая крестьянские (фермерские) хозяйства</t>
  </si>
  <si>
    <t>20202009</t>
  </si>
  <si>
    <t>Субсидии бюджетам муниципальных районов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</si>
  <si>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20202021</t>
  </si>
  <si>
    <t>Субсидии на реализацию мероприятий, предусмотренных подпрограммой «Обеспечение жильем молодых семей» федеральной целевой программы «Жилище» на 2011 - 2015 годы, утвержденной Постановлением Правительства Российской Федерации от 17 декабря 2010 года №1050</t>
  </si>
  <si>
    <t>20202051</t>
  </si>
  <si>
    <t>Субсидия на обеспечение мероприятий по капитальному ремонту многоквартирных домов</t>
  </si>
  <si>
    <t>20202088</t>
  </si>
  <si>
    <t>0001</t>
  </si>
  <si>
    <t>Субсидии бюджетам муниципальных районов на обеспечение мероприятий по кап. ремонту многоквартирных домов</t>
  </si>
  <si>
    <t>20202089</t>
  </si>
  <si>
    <t>Прочие субсидии</t>
  </si>
  <si>
    <t>20202999</t>
  </si>
  <si>
    <t>Прочие субсидии бюджетам муниципальных районов</t>
  </si>
  <si>
    <t xml:space="preserve">Субсидии на реализацию мероприятий, предусмотренных долгосрочной целевой программой «Доступная среда для инвалидов»  на приобретение реабилитационного оборудования для муниципальных учреждений социального обслуживания </t>
  </si>
  <si>
    <t>0301</t>
  </si>
  <si>
    <t>Субсидия на приобретение спортивного инвентаря и оборудования для физкультурно-спортивных клубов муниципальных образовательных учреждений, реализующих общеобразовательные программы начального общего, основного общего и среднего (полного) общего образования</t>
  </si>
  <si>
    <t>1508</t>
  </si>
  <si>
    <t>Субсидии на реализацию мероприятий, предусмотренных долгосрочной целевой программой «Культура Красноярья» на 2010-2012 годы, утвержденной постановлением Правительства Красноярского края</t>
  </si>
  <si>
    <t>1900</t>
  </si>
  <si>
    <t>Комплектование фондов муниципальных библиотек края</t>
  </si>
  <si>
    <t>1903</t>
  </si>
  <si>
    <t>Приобретение компьютерной техники для муниципальных библиотек сельских поселений и муниципальных учреждений культуры музейного типа</t>
  </si>
  <si>
    <t>1905</t>
  </si>
  <si>
    <t>Приобретение и установка систем видеонаблюдения для муниципальных учреждений культуры и муниципальных образовательных учреждений в области культуры</t>
  </si>
  <si>
    <t>1907</t>
  </si>
  <si>
    <t>Поддержка коллективов любительского художественного творчества</t>
  </si>
  <si>
    <t>1915</t>
  </si>
  <si>
    <t>Оснащение автотранспортом муниципальных библиотек</t>
  </si>
  <si>
    <t>1916</t>
  </si>
  <si>
    <t>Cсубсидии в качестве помощи для оплаты жилья и коммунальных услуг отдельным категориям граждан</t>
  </si>
  <si>
    <t>2201</t>
  </si>
  <si>
    <t>Субсидия на приобретение технологического оборудования для пищеблоков образовательных учреждений края</t>
  </si>
  <si>
    <t>2901</t>
  </si>
  <si>
    <t>Субсидия на подготовку муниципальных образовательных учреждений, реализующих общеобразовательные программы начального общего, основного общего и среднего (полного) общего образования, к новому учебному году</t>
  </si>
  <si>
    <t>2908</t>
  </si>
  <si>
    <t>Субсидия на финансирование (возмещение) расходов на приведение в соответствие с правилами пожарной безопасности зданий муниципальных общеобразовательных учреждений края</t>
  </si>
  <si>
    <t>2911</t>
  </si>
  <si>
    <t>Поддержка деятельности муниципальных молодежных центров</t>
  </si>
  <si>
    <t>3601</t>
  </si>
  <si>
    <t>Государственная поддержка действующих и вновь создаваемых спортивных клубов по месту жительства граждан</t>
  </si>
  <si>
    <t>3801</t>
  </si>
  <si>
    <t>Субсидия на реализацию мероприятий, предусмотренных долгосрочной целевой программой «От массовости к мастерству» на 2011-2013 годы</t>
  </si>
  <si>
    <t>3803</t>
  </si>
  <si>
    <t>Долгосрочная целевая программа  «Комплексные меры противодействия распространению наркомании, пьянства и алкоголизма в Красноярском крае» на 2010 - 2012 годы</t>
  </si>
  <si>
    <t>3901</t>
  </si>
  <si>
    <t>Приобретение и установка противопожарного оборудования</t>
  </si>
  <si>
    <t>5001</t>
  </si>
  <si>
    <t>Обеспечение полномочий по первичным  мерам пожарной безопасности</t>
  </si>
  <si>
    <t>5002</t>
  </si>
  <si>
    <t>Прокладка минерализованных полос и уход за ними</t>
  </si>
  <si>
    <t>5003</t>
  </si>
  <si>
    <t>Субсидия на обеспечение доступа к информационным ресурсам на базе муниципальных молодежных центров</t>
  </si>
  <si>
    <t>5401</t>
  </si>
  <si>
    <t>Субсидия на реализацию мероприятий, предусмотренных долгосрочной целевой программой «Обеспечение доступности услуг в сфере молодежной политики» на 2011 - 2013 годы,</t>
  </si>
  <si>
    <t>5403</t>
  </si>
  <si>
    <t>Cсубсидии бюджетам муниципальных образований края на организацию и проведения аккарицидных обработок мест массового отдыха населения</t>
  </si>
  <si>
    <t>5701</t>
  </si>
  <si>
    <t>Субсидия на реализацию решений, связанных с установлением предельных индексов изменения размера платы граждан за коммунальные услуги</t>
  </si>
  <si>
    <t>5801</t>
  </si>
  <si>
    <t>Субсидии на частичное финансирование (возмещение) расходов на краевые выплаты воспитателям,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t>
  </si>
  <si>
    <t>6201</t>
  </si>
  <si>
    <t>Субсидии на финансирование расходов по содержанию и ремонту жилых помещений, предоставляемых по договорам социального найма, договорам найма жилых помещений муниципального жилищного фонда</t>
  </si>
  <si>
    <t>6301</t>
  </si>
  <si>
    <t>Субсидия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t>
  </si>
  <si>
    <t>6803</t>
  </si>
  <si>
    <t>Субсидия на развитие и модернизация улично-дорожной сети городских округов, городских и сельских поселений</t>
  </si>
  <si>
    <t>6804</t>
  </si>
  <si>
    <t>Субсидия на реализацию проектов по благоустройству территорий поселений, городских округов</t>
  </si>
  <si>
    <t>6806</t>
  </si>
  <si>
    <t>6807</t>
  </si>
  <si>
    <t>Субсидии на оплату стоимости набора продуктов питания или готовых блюд и их транспортировку в лагерях с дневным пребыванием детей</t>
  </si>
  <si>
    <t>7001</t>
  </si>
  <si>
    <t>Субсидии на оплату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Красноярского края.</t>
  </si>
  <si>
    <t>7101</t>
  </si>
  <si>
    <t>Субсидия на реализацию неотложных мероприятий по повышению эксплуатационной надежности объектов жизнеобеспечения муниципальных образований</t>
  </si>
  <si>
    <t>7701</t>
  </si>
  <si>
    <t>Субсидия на разработку проектной документации на капитальный ремонт, реконструкцию и строительство гидротехнических сооружений и проведение ее государственной экспертизы</t>
  </si>
  <si>
    <t>7802</t>
  </si>
  <si>
    <t>Субсидия на финансирование части расходов теплоснабжающих и энергосбытовых организаций, осуществляющих производство и (или) реализацию тепловой и электрической энергии, не включенных в тарифы на коммунальные услуги вследствие ограничения их роста в 2012 году</t>
  </si>
  <si>
    <t>8201</t>
  </si>
  <si>
    <t>Субсидия на реализацию программы модернизации здравоохранения субъектов Российской Федерации в части укрепления материально-технической базы медицинских учреждений</t>
  </si>
  <si>
    <t>8401</t>
  </si>
  <si>
    <t>Субсидия на реализацию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 за счет средств федерального бюджета</t>
  </si>
  <si>
    <t>8402</t>
  </si>
  <si>
    <t>Субсидии на возмещение части расходов организаций коммунального комплекса, осуществляющих производство и (или) реализацию услуг водоснабжения и водоотведения, не включенных в тарифы на коммунальные услуги вследствие ограничения их роста в 2012 году</t>
  </si>
  <si>
    <t>8501</t>
  </si>
  <si>
    <t>Субсидии бюджетам муниципальных образований края на частичное финансирование (возмещение) расходов на повышение оплаты труда работников общеобразовательных учреждений, участвующих в реализации основной общеобразовательной программы дошкольного образования детей, за исключением работающих в группах кратковременного пребывания</t>
  </si>
  <si>
    <t>8601</t>
  </si>
  <si>
    <t>Субсидии бюджетам муниципальных образований края на частичное финансирование (возмещение) расходов на введение новых систем оплаты труда</t>
  </si>
  <si>
    <t>8701</t>
  </si>
  <si>
    <t>Субсидии на реализацию мероприятий, предусмотренных долгосрочной целевой программой «Дороги Красноярья» на 2012-2016 годы, на содержание автомобильных дорог общего пользования местного значения муниципальных районов</t>
  </si>
  <si>
    <t>9101</t>
  </si>
  <si>
    <t xml:space="preserve">Субсидии на реализацию мероприятий, предусмотренных долгосрочной целевой программой «Дороги Красноярья» на 2012-2016 годы  на содержание автомобильных дорог общего пользования местного значения городских и сельских поселений </t>
  </si>
  <si>
    <t>9106</t>
  </si>
  <si>
    <t>Субсидия на приобретение, поставку и монтаж модульных ФАП, отделочные, пусконаладочные работы, монтаж двускатной крыши, оснащение оборудованием и мебелью, в том числе на софинансирование мероприятий Программы</t>
  </si>
  <si>
    <t>9303</t>
  </si>
  <si>
    <t>Субвенции бюджетам субъектов Российской Федерации и муниципальных образований</t>
  </si>
  <si>
    <t>20203000</t>
  </si>
  <si>
    <t>20203001</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</si>
  <si>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</si>
  <si>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20203004</t>
  </si>
  <si>
    <t>Субвенции на осуществление государственных полномочий по составлению списков кандидатов в присяжные заседатели федеральных судов общей юрисдикции в Российской Федерации в соответствии с Федеральным законом от 20 августа 2004 года № 113-ФЗ "О присяжных заседателях федеральных судов общей юрисдикции в Российской Федерации"</t>
  </si>
  <si>
    <t>20203007</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</si>
  <si>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</si>
  <si>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20203012</t>
  </si>
  <si>
    <t>Субвенции бюджетам муниципальных районов на осуществление первичного воинского учета на территориях, где отсутствуют военные комиссариаты</t>
  </si>
  <si>
    <t>20203015</t>
  </si>
  <si>
    <t>Субвенции бюджетам муниципальных образований на ежемесячное денежное вознаграждение за классное руководство</t>
  </si>
  <si>
    <t>20203021</t>
  </si>
  <si>
    <t xml:space="preserve">Субвенции бюджетам муниципальных районов на  ежемесячное денежное вознаграждение за классное руководство за счёт средств  федерального бюджета </t>
  </si>
  <si>
    <t>8000</t>
  </si>
  <si>
    <t>Доходы из краевого бюджета</t>
  </si>
  <si>
    <t xml:space="preserve">Субвенции бюджетам муниципальных районов на  ежемесячное денежное вознаграждение за классное руководство за счёт средств краевого бюджета </t>
  </si>
  <si>
    <t>Субвенции бюджетам муниципальных образований на предоставление гражданам субсидий на оплату жилого помещения и коммунальных услуг</t>
  </si>
  <si>
    <t>20203022</t>
  </si>
  <si>
    <t>Субвенции бюджетам муниципальных районов на предоставление гражданам субсидий на оплату жилого помещения и коммунальных услуг</t>
  </si>
  <si>
    <t>6001</t>
  </si>
  <si>
    <t>Доставка субсидий, предоставляемых гражданам в качестве помощи для оплаты жилья и коммунальных услуг с учетом их доходов</t>
  </si>
  <si>
    <t>6002</t>
  </si>
  <si>
    <t>Субвенции местным бюджетам на выполнение передаваемых полномочий субъектов Российской Федерации</t>
  </si>
  <si>
    <t>20203024</t>
  </si>
  <si>
    <t>Субвенции бюджетам муниципальных районов на выполнение передаваемых полномочий субъектов Российской Федерации</t>
  </si>
  <si>
    <t>0201</t>
  </si>
  <si>
    <t>0202</t>
  </si>
  <si>
    <t>Предоставление субсидий в качестве помощи для оплаты жилья и коммунальных услуг отдельным категориям граждан</t>
  </si>
  <si>
    <t>0401</t>
  </si>
  <si>
    <t>Доставка и пересылка субсидий, предоставляемых в качестве помощи для оплаты жилья и коммунальных услуг отдельным категориям граждан</t>
  </si>
  <si>
    <t>0402</t>
  </si>
  <si>
    <t>0501</t>
  </si>
  <si>
    <t>0502</t>
  </si>
  <si>
    <t>0503</t>
  </si>
  <si>
    <t>Субвенции бюджетам муниципальных образований края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пунктом 9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</si>
  <si>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0600</t>
  </si>
  <si>
    <t>0601</t>
  </si>
  <si>
    <t>Доставка и пересылка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t>
  </si>
  <si>
    <t>0602</t>
  </si>
  <si>
    <t>Ежегодное пособие на ребенка школьного возраста в соответствии с Законом  края «О социальной поддержке семей, имеющих детей, в Красноярском крае»</t>
  </si>
  <si>
    <t>0801</t>
  </si>
  <si>
    <t>Ежемесячная денежная выплата семьям с детьми, в которых родители инвалиды, в соответствии с Законом  края «О социальной поддержке семей, имеющих детей, в Красноярском крае»</t>
  </si>
  <si>
    <t>0802</t>
  </si>
  <si>
    <t>Ежемесячная компенсация расходов по приобретению единого социального проездного билета или оплате проезда по социальной карте (в том числе временной), единой социальной карте Красноярского края (в том числе временной) для проезда детей школьного возраста</t>
  </si>
  <si>
    <t>0803</t>
  </si>
  <si>
    <t>Доставка и пересылка компенсации расходов на проезд детей школьного возраста,  ежегодного пособия на ребенка школьного возраста, ежемесячной денежной выплаты семьям, имеющим детей, в которых родители инвалиды, в соответствии с Законом края «О социальной поддержке семей, имеющих детей, в Красноярском крае»</t>
  </si>
  <si>
    <t>0804</t>
  </si>
  <si>
    <t>Обеспечение бесплатного проезда детей и сопровождающих их лиц до места нахождения детских оздоровительных лагерей и обратно</t>
  </si>
  <si>
    <t>0805</t>
  </si>
  <si>
    <t>Компенсация стоимости проезда к месту амбулаторного консультирования и обследования, стационарного лечения, санаторно-курортного лечения и обратно</t>
  </si>
  <si>
    <t>0806</t>
  </si>
  <si>
    <t>Ежемесячная доплата к пенсии по случаю потери -кормильца детям погибших (умерших) военнослужащих, сотрудников органов внутренних дел</t>
  </si>
  <si>
    <t>0807</t>
  </si>
  <si>
    <t>Компенсационные выплаты родителям и законным представителям детей-инвалидов родительской платы, фактически взимаемой за содержание ребенка-инвалида в муниципальном дошкольном образовательном учреждении</t>
  </si>
  <si>
    <t>0901</t>
  </si>
  <si>
    <t>Компенсационные выплаты за приобретенные специальные учебные пособия и литературу  инвалидам, родителям или законным представителям детей-инвалидов</t>
  </si>
  <si>
    <t>0902</t>
  </si>
  <si>
    <t>Доставка и пересылка ежемесячных денежных и компенсационных выплат инвалидам, родителям и законным представителям детей-инвалидов в  соответствии с Законом края  «О социальной поддержке инвалидов»</t>
  </si>
  <si>
    <t>0903</t>
  </si>
  <si>
    <t>Компенсация расходов на проезд инвалидам (в том числе детям-инвалидам) к месту проведения обследования, медико-социальной экспертизы, реабилитации и обратно</t>
  </si>
  <si>
    <t>0905</t>
  </si>
  <si>
    <t>Ежемесячные денежные выплаты родителям и законным представителям детей-инвалидов, осуществляющих их воспитание и обучение на дому</t>
  </si>
  <si>
    <t>0907</t>
  </si>
  <si>
    <t>1101</t>
  </si>
  <si>
    <t>1102</t>
  </si>
  <si>
    <t>1103</t>
  </si>
  <si>
    <t>Субвенции бюджетам муниципальных образований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пунктом 4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</si>
  <si>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1201</t>
  </si>
  <si>
    <t>Предоставление единовременной адресной материальной помощи обратившимся гражданам, находящимся в трудной жизненной ситуации</t>
  </si>
  <si>
    <t>1301</t>
  </si>
  <si>
    <t>Предоставление единовременной адресной материальной помощи на ремонт жилого помещения обратившимся одиноко проживающим неработающим пенсионерам, не достигшим 65-летнего возраста, а также семьям неработающих пенсионеров, в составе которых отсутствуют трудоспособные граждане (за исключением одиноко проживающих супружеских пар из числа пенсионеров старше 65 лет)</t>
  </si>
  <si>
    <t>1302</t>
  </si>
  <si>
    <t>Предоставление единовременной адресной материальной помощи отдельным категориям граждан на ремонт печного отопления и электропроводки</t>
  </si>
  <si>
    <t>1303</t>
  </si>
  <si>
    <t>Доставка и пересылка единовременной адресной материальной помощи</t>
  </si>
  <si>
    <t>1304</t>
  </si>
  <si>
    <t>Компенсационные выплаты  родителю (законному представителю - опекуну, приемному родителю), совместно проживающему с ребенком раннего возраста (от 1,5 до 3 лет), не имеющему места в дошкольном образовательном учреждении</t>
  </si>
  <si>
    <t>1401</t>
  </si>
  <si>
    <t>Доставка компенсационных выплат родителю (законному представителю - опекуну, приемному родителю), совместно проживающему с ребенком раннего возраста (от 1,5 до 3 лет), не имеющему места в дошкольном образовательном учреждении</t>
  </si>
  <si>
    <t>1402</t>
  </si>
  <si>
    <t>Единовременная адресная материальная помощь на ремонт жилого помещения одиноко проживающим пенсионерам старше 65 лет, одиноко проживающим супружеским парам из числа пенсионеров старше 65 лет</t>
  </si>
  <si>
    <t>1601</t>
  </si>
  <si>
    <t>Доставка и пересылка единовременной адресной материальной помощи на ремонт жилого помещения одиноко проживающим пенсионерам старше 65 лет, одиноко проживающим супружеским парам из числа пенсионеров старше 65 лет</t>
  </si>
  <si>
    <t>1602</t>
  </si>
  <si>
    <t>Осуществление государственных полномочий по обеспечению детей первого и второго года жизни специальными молочными продуктами детского питания</t>
  </si>
  <si>
    <t>2601</t>
  </si>
  <si>
    <t>Осуществление государственных полномочий по организации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 в иных учреждениях здравоохранения</t>
  </si>
  <si>
    <t>2701</t>
  </si>
  <si>
    <t>"Финансовое обеспечение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в общеобразовательных учреждениях края, в том числе негосударственных образовательных учреждениях, прошедших государственную аккредитацию и реализующих основные общеобразовательные программы, в размере, необходимом для реализации основных общеобразовательных программ, в соответствии с подпунктом 6.1 статьи 29 Закона Российской Федерации от 10 июля 1992 года 
№ 3266-1 «Об образовании»"</t>
  </si>
  <si>
    <t>3101</t>
  </si>
  <si>
    <t>Реализация государственных полномочий по обеспечению содержания в муниципальных дошкольных образовательных учреждениях (группах) детей без взимания родительской платы</t>
  </si>
  <si>
    <t>3201</t>
  </si>
  <si>
    <t>Реализация государственных полномочий по обеспечению питанием детей, обучающихся в муниципальных общеобразовательных учреждениях, без взимания платы</t>
  </si>
  <si>
    <t>3301</t>
  </si>
  <si>
    <t>Осуществление государственных полномочий по организации и осуществлению деятельности по опеке и попечительству в отношении несовершеннолетних</t>
  </si>
  <si>
    <t>3401</t>
  </si>
  <si>
    <t>Выполнение отдельных государственных полномочий по решению вопросов поддержки сельскохозяйственного производства</t>
  </si>
  <si>
    <t>4101</t>
  </si>
  <si>
    <t xml:space="preserve">Субвенции на реализацию Закона края от 29 ноября 2005 года № 16-4081 «О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 входящим в состав муниципального района края» </t>
  </si>
  <si>
    <t>4301</t>
  </si>
  <si>
    <t>Осуществление государственных полномочий по организации деятельности органов управления системой социальной защиты населения</t>
  </si>
  <si>
    <t>4401</t>
  </si>
  <si>
    <t>Субвенции бюджетам на осуществление полномочий в области архивного дела</t>
  </si>
  <si>
    <t>4701</t>
  </si>
  <si>
    <t>Осуществление государственных полномочий по созданию и обеспечению деятельности комиссий по делам несовершеннолетних и защите их прав</t>
  </si>
  <si>
    <t>4801</t>
  </si>
  <si>
    <t>Осуществление государственных полномочий по созданию и обеспечению деятельности административных комиссий</t>
  </si>
  <si>
    <t>4901</t>
  </si>
  <si>
    <t>Ежемесячное пособие на ребенка</t>
  </si>
  <si>
    <t>6501</t>
  </si>
  <si>
    <t>Доставка и пересылка ежемесячного пособия на ребенка</t>
  </si>
  <si>
    <t>6502</t>
  </si>
  <si>
    <t>Обеспечение  сохранности жилых помещений, закрепленных за  детьми-сиротами и  детьми, оставшимися без попечения родителей</t>
  </si>
  <si>
    <t>6901</t>
  </si>
  <si>
    <t>субвенции бюджетам муниципальных образований края на финансирование расходов, связанных с предоставлением дополнительных мер социальной поддержки гражданам, подвергшихся радиационному воздействию и членам их семей в соответствии с пунктом 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</si>
  <si>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7300</t>
  </si>
  <si>
    <t>Ежегодная денежная выплата отдельным категориям граждан, подвергшимся радиационному воздействию</t>
  </si>
  <si>
    <t>7301</t>
  </si>
  <si>
    <t>Ежемесячная денежная выплата членам семей отдельных категорий граждан, подвергшихся радиационному воздействию</t>
  </si>
  <si>
    <t>7302</t>
  </si>
  <si>
    <t>Доставка и пересылка ежегодных денежных выплат отдельным категориям граждан, подвергшимся радиационному воздействию и ежемесячных денежных выплат членам семей отдельных категорий граждан, подвергшихся радиационному воздействию</t>
  </si>
  <si>
    <t>7303</t>
  </si>
  <si>
    <t xml:space="preserve">Субвенции бюджетам муниципальных образований края на  финансирование расходов, связанных с предоставлением денежных выплат на оплату жилой площади с отоплением и освещением педагогическим работникам образовательных учреждений, работающим и проживающим в сельской местности, рабочих поселках (поселках городского типа) Красноярского края, в соответствии с пунктом 13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t>
  </si>
  <si>
    <t>8800</t>
  </si>
  <si>
    <t>8801</t>
  </si>
  <si>
    <t>Доставка и пересылка денежных выплат на оплату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 рабочих поселках (поселках городского типа)</t>
  </si>
  <si>
    <t>8802</t>
  </si>
  <si>
    <t>8901</t>
  </si>
  <si>
    <t>8902</t>
  </si>
  <si>
    <t>Субвенции бюджетам муниципальных образований края на финансирование расходов, связанных  с организацией приемных семей для граждан пожилого возраста и инвалидов, в соответствии с пунктом 14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</si>
  <si>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9201</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</si>
  <si>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</si>
  <si>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20203026</t>
  </si>
  <si>
    <t>Обеспечение жилыми помещениями детей-сирот, детей, оставшихся без попечения родителей, а также лиц из их числа, детей, находящихся под опекой (попечительством), не имеющих закрепленного жилого помещения, за счет средств краевого бюджета</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</si>
</sst>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24">
    <font>
      <sz val="12"/>
      <color indexed="8"/>
      <name val="Calibri"/>
      <family val="2"/>
    </font>
    <font>
      <sz val="11"/>
      <color indexed="8"/>
      <name val="Calibri"/>
      <family val="2"/>
    </font>
    <font>
      <sz val="10"/>
      <name val="Arial Cyr"/>
      <family val="0"/>
    </font>
    <font>
      <sz val="11"/>
      <color indexed="8"/>
      <name val="Times New Roman"/>
      <family val="1"/>
    </font>
    <font>
      <sz val="12"/>
      <color indexed="8"/>
      <name val="Times New Roman"/>
      <family val="1"/>
    </font>
    <font>
      <sz val="11"/>
      <name val="Times New Roman"/>
      <family val="1"/>
    </font>
    <font>
      <b/>
      <sz val="11"/>
      <color indexed="8"/>
      <name val="Times New Roman"/>
      <family val="1"/>
    </font>
    <font>
      <vertAlign val="superscript"/>
      <sz val="11"/>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style="thin"/>
      <right style="thin"/>
      <top style="thin"/>
      <bottom style="thin"/>
    </border>
    <border>
      <left style="thin"/>
      <right style="thin"/>
      <top/>
      <bottom style="thin"/>
    </border>
    <border>
      <left/>
      <right style="thin"/>
      <top style="thin"/>
      <bottom style="thin"/>
    </border>
    <border>
      <left style="hair"/>
      <right style="hair"/>
      <top style="hair"/>
      <bottom style="hair"/>
    </border>
    <border>
      <left style="thin"/>
      <right/>
      <top style="thin"/>
      <bottom/>
    </border>
    <border>
      <left style="thin"/>
      <right style="thin"/>
      <top style="thin"/>
      <bottom/>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2" fillId="0" borderId="6" applyNumberFormat="0" applyFill="0" applyAlignment="0" applyProtection="0"/>
    <xf numFmtId="0" fontId="19" fillId="21" borderId="7" applyNumberFormat="0" applyAlignment="0" applyProtection="0"/>
    <xf numFmtId="0" fontId="8" fillId="0" borderId="0" applyNumberFormat="0" applyFill="0" applyBorder="0" applyAlignment="0" applyProtection="0"/>
    <xf numFmtId="0" fontId="14" fillId="22" borderId="0" applyNumberFormat="0" applyBorder="0" applyAlignment="0" applyProtection="0"/>
    <xf numFmtId="0" fontId="2" fillId="0" borderId="0">
      <alignment/>
      <protection/>
    </xf>
    <xf numFmtId="0" fontId="13"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cellStyleXfs>
  <cellXfs count="67">
    <xf numFmtId="0" fontId="0" fillId="0" borderId="0" xfId="0" applyAlignment="1">
      <alignment/>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justify"/>
      <protection locked="0"/>
    </xf>
    <xf numFmtId="0" fontId="3" fillId="0" borderId="0" xfId="0" applyFont="1" applyFill="1" applyBorder="1" applyAlignment="1" applyProtection="1">
      <alignment vertical="top"/>
      <protection locked="0"/>
    </xf>
    <xf numFmtId="4" fontId="3" fillId="0" borderId="0" xfId="0" applyNumberFormat="1" applyFont="1" applyFill="1" applyBorder="1" applyAlignment="1" applyProtection="1">
      <alignment vertical="top"/>
      <protection locked="0"/>
    </xf>
    <xf numFmtId="0" fontId="5" fillId="0" borderId="0" xfId="52" applyFont="1" applyFill="1" applyBorder="1" applyAlignment="1">
      <alignment horizontal="left"/>
      <protection/>
    </xf>
    <xf numFmtId="0" fontId="3" fillId="0" borderId="10" xfId="0" applyFont="1" applyFill="1" applyBorder="1" applyAlignment="1">
      <alignment/>
    </xf>
    <xf numFmtId="0" fontId="3" fillId="0" borderId="10" xfId="0" applyFont="1" applyFill="1" applyBorder="1" applyAlignment="1">
      <alignment horizontal="right" vertical="top"/>
    </xf>
    <xf numFmtId="4" fontId="3" fillId="0" borderId="11" xfId="0" applyNumberFormat="1" applyFont="1" applyFill="1" applyBorder="1" applyAlignment="1" applyProtection="1">
      <alignment vertical="top"/>
      <protection locked="0"/>
    </xf>
    <xf numFmtId="0" fontId="3" fillId="0" borderId="11" xfId="0" applyFont="1" applyFill="1" applyBorder="1" applyAlignment="1" applyProtection="1">
      <alignment vertical="top"/>
      <protection locked="0"/>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vertical="center" wrapText="1"/>
      <protection locked="0"/>
    </xf>
    <xf numFmtId="0" fontId="3" fillId="0" borderId="11"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top"/>
      <protection locked="0"/>
    </xf>
    <xf numFmtId="4" fontId="3" fillId="0" borderId="11" xfId="0" applyNumberFormat="1"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6" fillId="0" borderId="11" xfId="0" applyFont="1" applyFill="1" applyBorder="1" applyAlignment="1">
      <alignment horizontal="left" vertical="justify" wrapText="1"/>
    </xf>
    <xf numFmtId="0" fontId="6" fillId="0" borderId="11" xfId="0" applyFont="1" applyFill="1" applyBorder="1" applyAlignment="1" applyProtection="1">
      <alignment horizontal="center" vertical="center" wrapText="1"/>
      <protection locked="0"/>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1" xfId="0" applyFont="1" applyFill="1" applyBorder="1" applyAlignment="1" applyProtection="1">
      <alignment horizontal="center" vertical="center"/>
      <protection locked="0"/>
    </xf>
    <xf numFmtId="164" fontId="6" fillId="0" borderId="11" xfId="0" applyNumberFormat="1" applyFont="1" applyFill="1" applyBorder="1" applyAlignment="1" applyProtection="1">
      <alignment horizontal="right" vertical="center"/>
      <protection locked="0"/>
    </xf>
    <xf numFmtId="4" fontId="3" fillId="0" borderId="12" xfId="0" applyNumberFormat="1" applyFont="1" applyFill="1" applyBorder="1" applyAlignment="1" applyProtection="1">
      <alignment horizontal="center" vertical="center"/>
      <protection locked="0"/>
    </xf>
    <xf numFmtId="0" fontId="3" fillId="0" borderId="11" xfId="0" applyFont="1" applyFill="1" applyBorder="1" applyAlignment="1">
      <alignment horizontal="left" vertical="top" wrapText="1"/>
    </xf>
    <xf numFmtId="49" fontId="3" fillId="0" borderId="11" xfId="0" applyNumberFormat="1" applyFont="1" applyFill="1" applyBorder="1" applyAlignment="1" applyProtection="1">
      <alignment horizontal="center" vertical="top" wrapText="1"/>
      <protection locked="0"/>
    </xf>
    <xf numFmtId="49" fontId="3" fillId="0" borderId="11" xfId="0" applyNumberFormat="1" applyFont="1" applyFill="1" applyBorder="1" applyAlignment="1">
      <alignment horizontal="center" vertical="top" wrapText="1"/>
    </xf>
    <xf numFmtId="49" fontId="3" fillId="0" borderId="11" xfId="0" applyNumberFormat="1" applyFont="1" applyFill="1" applyBorder="1" applyAlignment="1">
      <alignment horizontal="center" vertical="top"/>
    </xf>
    <xf numFmtId="49" fontId="3" fillId="0" borderId="11" xfId="0" applyNumberFormat="1" applyFont="1" applyFill="1" applyBorder="1" applyAlignment="1" applyProtection="1">
      <alignment vertical="top"/>
      <protection locked="0"/>
    </xf>
    <xf numFmtId="164" fontId="3" fillId="0" borderId="11"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top"/>
      <protection locked="0"/>
    </xf>
    <xf numFmtId="0" fontId="3" fillId="0" borderId="0" xfId="0" applyFont="1" applyFill="1" applyBorder="1" applyAlignment="1">
      <alignment horizontal="left" vertical="top" wrapText="1"/>
    </xf>
    <xf numFmtId="0" fontId="5" fillId="0" borderId="13" xfId="0" applyFont="1" applyFill="1" applyBorder="1" applyAlignment="1" applyProtection="1">
      <alignment vertical="top" wrapText="1"/>
      <protection locked="0"/>
    </xf>
    <xf numFmtId="0" fontId="5" fillId="0" borderId="0" xfId="0" applyFont="1" applyFill="1" applyBorder="1" applyAlignment="1" applyProtection="1">
      <alignment vertical="top" wrapText="1"/>
      <protection locked="0"/>
    </xf>
    <xf numFmtId="49" fontId="5" fillId="0" borderId="14" xfId="0" applyNumberFormat="1" applyFont="1" applyFill="1" applyBorder="1" applyAlignment="1">
      <alignment horizontal="left" vertical="top" wrapText="1"/>
    </xf>
    <xf numFmtId="0" fontId="5" fillId="0" borderId="11" xfId="0" applyFont="1" applyFill="1" applyBorder="1" applyAlignment="1">
      <alignment horizontal="left" vertical="top" wrapText="1"/>
    </xf>
    <xf numFmtId="0" fontId="3" fillId="0" borderId="11" xfId="0" applyNumberFormat="1" applyFont="1" applyFill="1" applyBorder="1" applyAlignment="1">
      <alignment horizontal="left" vertical="top" wrapText="1" shrinkToFit="1"/>
    </xf>
    <xf numFmtId="49" fontId="5" fillId="0" borderId="14" xfId="0" applyNumberFormat="1" applyFont="1" applyFill="1" applyBorder="1" applyAlignment="1">
      <alignment horizontal="left" vertical="center" wrapText="1"/>
    </xf>
    <xf numFmtId="0" fontId="4" fillId="0" borderId="11" xfId="0" applyNumberFormat="1" applyFont="1" applyFill="1" applyBorder="1" applyAlignment="1">
      <alignment horizontal="left" vertical="top" wrapText="1" shrinkToFit="1"/>
    </xf>
    <xf numFmtId="0" fontId="5" fillId="0" borderId="11" xfId="0" applyNumberFormat="1" applyFont="1" applyFill="1" applyBorder="1" applyAlignment="1">
      <alignment horizontal="left" vertical="top" wrapText="1" shrinkToFit="1"/>
    </xf>
    <xf numFmtId="0" fontId="3" fillId="0" borderId="15" xfId="0" applyFont="1" applyFill="1" applyBorder="1" applyAlignment="1">
      <alignment horizontal="left" vertical="top" wrapText="1"/>
    </xf>
    <xf numFmtId="2" fontId="5" fillId="0" borderId="15" xfId="0" applyNumberFormat="1" applyFont="1" applyFill="1" applyBorder="1" applyAlignment="1">
      <alignment vertical="center" wrapText="1"/>
    </xf>
    <xf numFmtId="0" fontId="5" fillId="0" borderId="11" xfId="52" applyNumberFormat="1" applyFont="1" applyFill="1" applyBorder="1" applyAlignment="1">
      <alignment vertical="top" wrapText="1"/>
      <protection/>
    </xf>
    <xf numFmtId="0" fontId="5" fillId="0" borderId="11" xfId="0" applyFont="1" applyFill="1" applyBorder="1" applyAlignment="1">
      <alignment vertical="top" wrapText="1"/>
    </xf>
    <xf numFmtId="0" fontId="5" fillId="0" borderId="12" xfId="0" applyFont="1" applyFill="1" applyBorder="1" applyAlignment="1">
      <alignment vertical="top" wrapText="1"/>
    </xf>
    <xf numFmtId="0" fontId="3" fillId="0" borderId="11" xfId="0" applyFont="1" applyFill="1" applyBorder="1" applyAlignment="1" applyProtection="1">
      <alignment horizontal="left" vertical="justify"/>
      <protection locked="0"/>
    </xf>
    <xf numFmtId="0" fontId="5" fillId="0" borderId="11" xfId="0" applyFont="1" applyFill="1" applyBorder="1" applyAlignment="1" applyProtection="1">
      <alignment vertical="top" wrapText="1"/>
      <protection locked="0"/>
    </xf>
    <xf numFmtId="0" fontId="3" fillId="0" borderId="11" xfId="0" applyFont="1" applyFill="1" applyBorder="1" applyAlignment="1">
      <alignment vertical="top" wrapText="1"/>
    </xf>
    <xf numFmtId="0" fontId="3" fillId="0" borderId="11" xfId="0" applyFont="1" applyFill="1" applyBorder="1" applyAlignment="1" applyProtection="1">
      <alignment horizontal="center" vertical="center" wrapText="1"/>
      <protection locked="0"/>
    </xf>
    <xf numFmtId="0" fontId="3" fillId="0" borderId="11" xfId="0" applyFont="1" applyFill="1" applyBorder="1" applyAlignment="1">
      <alignment horizontal="center" vertical="justify" wrapText="1"/>
    </xf>
    <xf numFmtId="0" fontId="3" fillId="0" borderId="11" xfId="0" applyFont="1" applyFill="1" applyBorder="1" applyAlignment="1">
      <alignment horizontal="center" vertical="center" wrapText="1"/>
    </xf>
    <xf numFmtId="49" fontId="5" fillId="0" borderId="0" xfId="0" applyNumberFormat="1" applyFont="1" applyFill="1" applyBorder="1" applyAlignment="1">
      <alignment horizontal="left" vertical="center" wrapText="1"/>
    </xf>
    <xf numFmtId="0" fontId="5" fillId="0" borderId="11" xfId="0" applyNumberFormat="1" applyFont="1" applyFill="1" applyBorder="1" applyAlignment="1" quotePrefix="1">
      <alignment horizontal="left" vertical="top" wrapText="1" shrinkToFit="1"/>
    </xf>
    <xf numFmtId="0" fontId="5" fillId="0" borderId="16" xfId="0" applyFont="1" applyFill="1" applyBorder="1" applyAlignment="1">
      <alignment vertical="top" wrapText="1"/>
    </xf>
    <xf numFmtId="0" fontId="5" fillId="0" borderId="11" xfId="0" applyFont="1" applyFill="1" applyBorder="1" applyAlignment="1">
      <alignment horizontal="justify" vertical="top" wrapText="1"/>
    </xf>
    <xf numFmtId="3" fontId="3" fillId="0" borderId="11" xfId="0" applyNumberFormat="1" applyFont="1" applyFill="1" applyBorder="1" applyAlignment="1" applyProtection="1">
      <alignment vertical="top"/>
      <protection locked="0"/>
    </xf>
    <xf numFmtId="164" fontId="3" fillId="0" borderId="11" xfId="0" applyNumberFormat="1" applyFont="1" applyFill="1" applyBorder="1" applyAlignment="1" applyProtection="1">
      <alignment horizontal="right"/>
      <protection locked="0"/>
    </xf>
    <xf numFmtId="0" fontId="5" fillId="0" borderId="11" xfId="52" applyNumberFormat="1" applyFont="1" applyFill="1" applyBorder="1" applyAlignment="1">
      <alignment horizontal="justify" vertical="top" wrapText="1"/>
      <protection/>
    </xf>
    <xf numFmtId="4" fontId="3" fillId="0" borderId="11" xfId="0" applyNumberFormat="1"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1" xfId="0" applyFont="1" applyFill="1" applyBorder="1" applyAlignment="1">
      <alignment horizontal="center" vertical="justify" wrapText="1"/>
    </xf>
    <xf numFmtId="0" fontId="6" fillId="0" borderId="0" xfId="0" applyFont="1" applyFill="1" applyBorder="1" applyAlignment="1" applyProtection="1">
      <alignment horizontal="center" vertical="top" wrapText="1"/>
      <protection locked="0"/>
    </xf>
    <xf numFmtId="0" fontId="6" fillId="0" borderId="0" xfId="0" applyFont="1" applyFill="1" applyBorder="1" applyAlignment="1">
      <alignment horizontal="center" vertical="top" wrapText="1"/>
    </xf>
    <xf numFmtId="0" fontId="3" fillId="0" borderId="11" xfId="0" applyFont="1" applyFill="1" applyBorder="1" applyAlignment="1">
      <alignment horizontal="center" vertical="center" wrapText="1"/>
    </xf>
    <xf numFmtId="0" fontId="3" fillId="0" borderId="16"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371"/>
  <sheetViews>
    <sheetView tabSelected="1" zoomScalePageLayoutView="0" workbookViewId="0" topLeftCell="A1">
      <selection activeCell="Q20" sqref="P20:Q20"/>
    </sheetView>
  </sheetViews>
  <sheetFormatPr defaultColWidth="9.00390625" defaultRowHeight="15.75"/>
  <cols>
    <col min="1" max="1" width="43.125" style="2" customWidth="1"/>
    <col min="2" max="2" width="4.50390625" style="3" customWidth="1"/>
    <col min="3" max="3" width="8.75390625" style="3" customWidth="1"/>
    <col min="4" max="4" width="3.75390625" style="3" customWidth="1"/>
    <col min="5" max="5" width="5.50390625" style="3" customWidth="1"/>
    <col min="6" max="6" width="4.125" style="3" customWidth="1"/>
    <col min="7" max="7" width="10.75390625" style="3" customWidth="1"/>
    <col min="8" max="8" width="13.50390625" style="4" hidden="1" customWidth="1"/>
    <col min="9" max="10" width="15.50390625" style="3" hidden="1" customWidth="1"/>
    <col min="11" max="26" width="15.50390625" style="3" customWidth="1"/>
    <col min="27" max="16384" width="9.00390625" style="3" customWidth="1"/>
  </cols>
  <sheetData>
    <row r="1" ht="16.5" customHeight="1">
      <c r="B1" s="5" t="s">
        <v>113</v>
      </c>
    </row>
    <row r="2" ht="16.5" customHeight="1">
      <c r="B2" s="5" t="s">
        <v>112</v>
      </c>
    </row>
    <row r="3" ht="16.5" customHeight="1">
      <c r="B3" s="5" t="s">
        <v>114</v>
      </c>
    </row>
    <row r="4" ht="16.5" customHeight="1">
      <c r="B4" s="5" t="s">
        <v>115</v>
      </c>
    </row>
    <row r="5" ht="16.5" customHeight="1">
      <c r="B5" s="5" t="s">
        <v>111</v>
      </c>
    </row>
    <row r="6" spans="1:7" ht="16.5" customHeight="1">
      <c r="A6" s="61"/>
      <c r="B6" s="61"/>
      <c r="C6" s="61"/>
      <c r="D6" s="61"/>
      <c r="E6" s="61"/>
      <c r="F6" s="61"/>
      <c r="G6" s="61"/>
    </row>
    <row r="7" spans="1:7" ht="20.25" customHeight="1">
      <c r="A7" s="62" t="s">
        <v>84</v>
      </c>
      <c r="B7" s="62"/>
      <c r="C7" s="62"/>
      <c r="D7" s="62"/>
      <c r="E7" s="62"/>
      <c r="F7" s="62"/>
      <c r="G7" s="62"/>
    </row>
    <row r="8" spans="1:7" ht="15">
      <c r="A8" s="6"/>
      <c r="B8" s="6"/>
      <c r="C8" s="6"/>
      <c r="D8" s="6"/>
      <c r="E8" s="6"/>
      <c r="F8" s="6"/>
      <c r="G8" s="7" t="s">
        <v>116</v>
      </c>
    </row>
    <row r="9" spans="1:9" ht="15">
      <c r="A9" s="63" t="s">
        <v>117</v>
      </c>
      <c r="B9" s="63"/>
      <c r="C9" s="63"/>
      <c r="D9" s="63"/>
      <c r="E9" s="63"/>
      <c r="F9" s="63"/>
      <c r="G9" s="64" t="s">
        <v>118</v>
      </c>
      <c r="H9" s="8"/>
      <c r="I9" s="9"/>
    </row>
    <row r="10" spans="1:26" ht="15">
      <c r="A10" s="63" t="s">
        <v>119</v>
      </c>
      <c r="B10" s="63" t="s">
        <v>120</v>
      </c>
      <c r="C10" s="63"/>
      <c r="D10" s="63"/>
      <c r="E10" s="63"/>
      <c r="F10" s="63"/>
      <c r="G10" s="65"/>
      <c r="H10" s="58" t="s">
        <v>121</v>
      </c>
      <c r="I10" s="59" t="s">
        <v>122</v>
      </c>
      <c r="J10" s="10"/>
      <c r="K10" s="11"/>
      <c r="L10" s="11"/>
      <c r="M10" s="11"/>
      <c r="N10" s="11"/>
      <c r="O10" s="11"/>
      <c r="P10" s="11"/>
      <c r="Q10" s="11"/>
      <c r="R10" s="11"/>
      <c r="S10" s="11"/>
      <c r="T10" s="11"/>
      <c r="U10" s="11"/>
      <c r="V10" s="11"/>
      <c r="W10" s="11"/>
      <c r="X10" s="11"/>
      <c r="Y10" s="11"/>
      <c r="Z10" s="11"/>
    </row>
    <row r="11" spans="1:16" s="1" customFormat="1" ht="43.5" customHeight="1">
      <c r="A11" s="63"/>
      <c r="B11" s="48" t="s">
        <v>123</v>
      </c>
      <c r="C11" s="48" t="s">
        <v>124</v>
      </c>
      <c r="D11" s="50" t="s">
        <v>125</v>
      </c>
      <c r="E11" s="50" t="s">
        <v>126</v>
      </c>
      <c r="F11" s="12" t="s">
        <v>127</v>
      </c>
      <c r="G11" s="66"/>
      <c r="H11" s="58"/>
      <c r="I11" s="59"/>
      <c r="J11" s="10"/>
      <c r="K11" s="13"/>
      <c r="L11" s="13"/>
      <c r="N11" s="13"/>
      <c r="P11" s="13"/>
    </row>
    <row r="12" spans="1:9" s="1" customFormat="1" ht="12" customHeight="1">
      <c r="A12" s="49">
        <v>1</v>
      </c>
      <c r="B12" s="60">
        <v>2</v>
      </c>
      <c r="C12" s="60"/>
      <c r="D12" s="60"/>
      <c r="E12" s="60"/>
      <c r="F12" s="60"/>
      <c r="G12" s="14">
        <v>3</v>
      </c>
      <c r="H12" s="15"/>
      <c r="I12" s="16"/>
    </row>
    <row r="13" spans="1:9" s="1" customFormat="1" ht="20.25" customHeight="1">
      <c r="A13" s="17" t="s">
        <v>128</v>
      </c>
      <c r="B13" s="18"/>
      <c r="C13" s="18"/>
      <c r="D13" s="19"/>
      <c r="E13" s="20"/>
      <c r="F13" s="21"/>
      <c r="G13" s="22">
        <f aca="true" t="shared" si="0" ref="G13:G83">H13/1000</f>
        <v>1182704.01</v>
      </c>
      <c r="H13" s="23">
        <f>H14+H81</f>
        <v>1182704010</v>
      </c>
      <c r="I13" s="23"/>
    </row>
    <row r="14" spans="1:10" ht="18.75" customHeight="1">
      <c r="A14" s="24" t="s">
        <v>129</v>
      </c>
      <c r="B14" s="25" t="s">
        <v>130</v>
      </c>
      <c r="C14" s="25" t="s">
        <v>131</v>
      </c>
      <c r="D14" s="26" t="s">
        <v>132</v>
      </c>
      <c r="E14" s="27" t="s">
        <v>133</v>
      </c>
      <c r="F14" s="28" t="s">
        <v>130</v>
      </c>
      <c r="G14" s="29">
        <f t="shared" si="0"/>
        <v>412504.61</v>
      </c>
      <c r="H14" s="8">
        <f>H15+H24+H30+H35+H45+H51+H56+H63</f>
        <v>412504610</v>
      </c>
      <c r="I14" s="8"/>
      <c r="J14" s="30"/>
    </row>
    <row r="15" spans="1:9" ht="18" customHeight="1">
      <c r="A15" s="24" t="s">
        <v>134</v>
      </c>
      <c r="B15" s="25" t="s">
        <v>135</v>
      </c>
      <c r="C15" s="25" t="s">
        <v>136</v>
      </c>
      <c r="D15" s="26" t="s">
        <v>132</v>
      </c>
      <c r="E15" s="27" t="s">
        <v>133</v>
      </c>
      <c r="F15" s="28" t="s">
        <v>130</v>
      </c>
      <c r="G15" s="29">
        <f t="shared" si="0"/>
        <v>362696.91</v>
      </c>
      <c r="H15" s="8">
        <f>H16+H19</f>
        <v>362696910</v>
      </c>
      <c r="I15" s="8"/>
    </row>
    <row r="16" spans="1:9" ht="17.25" customHeight="1">
      <c r="A16" s="24" t="s">
        <v>137</v>
      </c>
      <c r="B16" s="25" t="s">
        <v>135</v>
      </c>
      <c r="C16" s="25" t="s">
        <v>138</v>
      </c>
      <c r="D16" s="26" t="s">
        <v>132</v>
      </c>
      <c r="E16" s="27" t="s">
        <v>133</v>
      </c>
      <c r="F16" s="28" t="s">
        <v>139</v>
      </c>
      <c r="G16" s="29">
        <f t="shared" si="0"/>
        <v>1548</v>
      </c>
      <c r="H16" s="8">
        <f>H17</f>
        <v>1548000</v>
      </c>
      <c r="I16" s="8"/>
    </row>
    <row r="17" spans="1:9" ht="48" customHeight="1">
      <c r="A17" s="24" t="s">
        <v>140</v>
      </c>
      <c r="B17" s="25" t="s">
        <v>135</v>
      </c>
      <c r="C17" s="25" t="s">
        <v>141</v>
      </c>
      <c r="D17" s="26" t="s">
        <v>142</v>
      </c>
      <c r="E17" s="27" t="s">
        <v>133</v>
      </c>
      <c r="F17" s="28" t="s">
        <v>139</v>
      </c>
      <c r="G17" s="29">
        <f t="shared" si="0"/>
        <v>1548</v>
      </c>
      <c r="H17" s="8">
        <f>H18</f>
        <v>1548000</v>
      </c>
      <c r="I17" s="8"/>
    </row>
    <row r="18" spans="1:9" ht="32.25" customHeight="1">
      <c r="A18" s="24" t="s">
        <v>143</v>
      </c>
      <c r="B18" s="25" t="s">
        <v>135</v>
      </c>
      <c r="C18" s="25" t="s">
        <v>144</v>
      </c>
      <c r="D18" s="26" t="s">
        <v>142</v>
      </c>
      <c r="E18" s="27" t="s">
        <v>145</v>
      </c>
      <c r="F18" s="28" t="s">
        <v>139</v>
      </c>
      <c r="G18" s="29">
        <f t="shared" si="0"/>
        <v>1548</v>
      </c>
      <c r="H18" s="8">
        <v>1548000</v>
      </c>
      <c r="I18" s="8"/>
    </row>
    <row r="19" spans="1:9" ht="15.75" customHeight="1">
      <c r="A19" s="24" t="s">
        <v>146</v>
      </c>
      <c r="B19" s="25" t="s">
        <v>135</v>
      </c>
      <c r="C19" s="25" t="s">
        <v>147</v>
      </c>
      <c r="D19" s="26" t="s">
        <v>148</v>
      </c>
      <c r="E19" s="27" t="s">
        <v>133</v>
      </c>
      <c r="F19" s="28" t="s">
        <v>139</v>
      </c>
      <c r="G19" s="29">
        <f t="shared" si="0"/>
        <v>361148.91</v>
      </c>
      <c r="H19" s="8">
        <f>H20+H21+H22+H23</f>
        <v>361148910</v>
      </c>
      <c r="I19" s="8"/>
    </row>
    <row r="20" spans="1:9" ht="93.75" customHeight="1">
      <c r="A20" s="24" t="s">
        <v>82</v>
      </c>
      <c r="B20" s="25" t="s">
        <v>135</v>
      </c>
      <c r="C20" s="25" t="s">
        <v>149</v>
      </c>
      <c r="D20" s="26" t="s">
        <v>148</v>
      </c>
      <c r="E20" s="27" t="s">
        <v>145</v>
      </c>
      <c r="F20" s="28" t="s">
        <v>139</v>
      </c>
      <c r="G20" s="29">
        <f t="shared" si="0"/>
        <v>360208.91</v>
      </c>
      <c r="H20" s="8">
        <f>342203000+18155910-150000</f>
        <v>360208910</v>
      </c>
      <c r="I20" s="8"/>
    </row>
    <row r="21" spans="1:9" ht="132.75" customHeight="1">
      <c r="A21" s="24" t="s">
        <v>150</v>
      </c>
      <c r="B21" s="25" t="s">
        <v>135</v>
      </c>
      <c r="C21" s="25" t="s">
        <v>151</v>
      </c>
      <c r="D21" s="26" t="s">
        <v>148</v>
      </c>
      <c r="E21" s="27" t="s">
        <v>145</v>
      </c>
      <c r="F21" s="28" t="s">
        <v>139</v>
      </c>
      <c r="G21" s="29">
        <f t="shared" si="0"/>
        <v>530</v>
      </c>
      <c r="H21" s="8">
        <v>530000</v>
      </c>
      <c r="I21" s="8"/>
    </row>
    <row r="22" spans="1:9" ht="59.25" customHeight="1">
      <c r="A22" s="24" t="s">
        <v>152</v>
      </c>
      <c r="B22" s="25" t="s">
        <v>135</v>
      </c>
      <c r="C22" s="25" t="s">
        <v>153</v>
      </c>
      <c r="D22" s="26" t="s">
        <v>148</v>
      </c>
      <c r="E22" s="27" t="s">
        <v>145</v>
      </c>
      <c r="F22" s="28" t="s">
        <v>139</v>
      </c>
      <c r="G22" s="29">
        <f t="shared" si="0"/>
        <v>15</v>
      </c>
      <c r="H22" s="8">
        <v>15000</v>
      </c>
      <c r="I22" s="8"/>
    </row>
    <row r="23" spans="1:9" ht="110.25" customHeight="1">
      <c r="A23" s="24" t="s">
        <v>83</v>
      </c>
      <c r="B23" s="25" t="s">
        <v>135</v>
      </c>
      <c r="C23" s="25" t="s">
        <v>154</v>
      </c>
      <c r="D23" s="26" t="s">
        <v>148</v>
      </c>
      <c r="E23" s="27" t="s">
        <v>145</v>
      </c>
      <c r="F23" s="28" t="s">
        <v>139</v>
      </c>
      <c r="G23" s="29">
        <f t="shared" si="0"/>
        <v>395</v>
      </c>
      <c r="H23" s="8">
        <v>395000</v>
      </c>
      <c r="I23" s="8"/>
    </row>
    <row r="24" spans="1:9" ht="19.5" customHeight="1">
      <c r="A24" s="24" t="s">
        <v>155</v>
      </c>
      <c r="B24" s="25" t="s">
        <v>135</v>
      </c>
      <c r="C24" s="25" t="s">
        <v>156</v>
      </c>
      <c r="D24" s="26" t="s">
        <v>142</v>
      </c>
      <c r="E24" s="27" t="s">
        <v>133</v>
      </c>
      <c r="F24" s="28" t="s">
        <v>130</v>
      </c>
      <c r="G24" s="29">
        <f t="shared" si="0"/>
        <v>18309</v>
      </c>
      <c r="H24" s="8">
        <f>H25+H28</f>
        <v>18309000</v>
      </c>
      <c r="I24" s="8"/>
    </row>
    <row r="25" spans="1:9" ht="31.5" customHeight="1">
      <c r="A25" s="24" t="s">
        <v>157</v>
      </c>
      <c r="B25" s="25" t="s">
        <v>135</v>
      </c>
      <c r="C25" s="25" t="s">
        <v>158</v>
      </c>
      <c r="D25" s="26" t="s">
        <v>142</v>
      </c>
      <c r="E25" s="27" t="s">
        <v>133</v>
      </c>
      <c r="F25" s="28" t="s">
        <v>139</v>
      </c>
      <c r="G25" s="29">
        <f t="shared" si="0"/>
        <v>18200</v>
      </c>
      <c r="H25" s="8">
        <f>H26+H27</f>
        <v>18200000</v>
      </c>
      <c r="I25" s="8"/>
    </row>
    <row r="26" spans="1:9" ht="29.25" customHeight="1">
      <c r="A26" s="24" t="s">
        <v>157</v>
      </c>
      <c r="B26" s="25" t="s">
        <v>135</v>
      </c>
      <c r="C26" s="25" t="s">
        <v>159</v>
      </c>
      <c r="D26" s="26" t="s">
        <v>142</v>
      </c>
      <c r="E26" s="27" t="s">
        <v>145</v>
      </c>
      <c r="F26" s="28" t="s">
        <v>139</v>
      </c>
      <c r="G26" s="29">
        <f t="shared" si="0"/>
        <v>18100</v>
      </c>
      <c r="H26" s="8">
        <v>18100000</v>
      </c>
      <c r="I26" s="8"/>
    </row>
    <row r="27" spans="1:9" ht="46.5" customHeight="1">
      <c r="A27" s="31" t="s">
        <v>110</v>
      </c>
      <c r="B27" s="25" t="s">
        <v>135</v>
      </c>
      <c r="C27" s="25" t="s">
        <v>160</v>
      </c>
      <c r="D27" s="26" t="s">
        <v>142</v>
      </c>
      <c r="E27" s="27" t="s">
        <v>145</v>
      </c>
      <c r="F27" s="28" t="s">
        <v>139</v>
      </c>
      <c r="G27" s="29">
        <f t="shared" si="0"/>
        <v>100</v>
      </c>
      <c r="H27" s="8">
        <v>100000</v>
      </c>
      <c r="I27" s="8"/>
    </row>
    <row r="28" spans="1:9" ht="15.75" customHeight="1">
      <c r="A28" s="24" t="s">
        <v>161</v>
      </c>
      <c r="B28" s="25" t="s">
        <v>135</v>
      </c>
      <c r="C28" s="25" t="s">
        <v>162</v>
      </c>
      <c r="D28" s="26" t="s">
        <v>148</v>
      </c>
      <c r="E28" s="27" t="s">
        <v>133</v>
      </c>
      <c r="F28" s="28" t="s">
        <v>139</v>
      </c>
      <c r="G28" s="29">
        <f t="shared" si="0"/>
        <v>109</v>
      </c>
      <c r="H28" s="8">
        <f>H29</f>
        <v>109000</v>
      </c>
      <c r="I28" s="8"/>
    </row>
    <row r="29" spans="1:9" ht="17.25" customHeight="1">
      <c r="A29" s="24" t="s">
        <v>161</v>
      </c>
      <c r="B29" s="25" t="s">
        <v>135</v>
      </c>
      <c r="C29" s="25" t="s">
        <v>163</v>
      </c>
      <c r="D29" s="26" t="s">
        <v>148</v>
      </c>
      <c r="E29" s="27" t="s">
        <v>145</v>
      </c>
      <c r="F29" s="28" t="s">
        <v>139</v>
      </c>
      <c r="G29" s="29">
        <f t="shared" si="0"/>
        <v>109</v>
      </c>
      <c r="H29" s="8">
        <v>109000</v>
      </c>
      <c r="I29" s="8"/>
    </row>
    <row r="30" spans="1:9" ht="15.75" customHeight="1">
      <c r="A30" s="24" t="s">
        <v>164</v>
      </c>
      <c r="B30" s="25" t="s">
        <v>130</v>
      </c>
      <c r="C30" s="25" t="s">
        <v>165</v>
      </c>
      <c r="D30" s="26" t="s">
        <v>132</v>
      </c>
      <c r="E30" s="27" t="s">
        <v>133</v>
      </c>
      <c r="F30" s="28" t="s">
        <v>130</v>
      </c>
      <c r="G30" s="29">
        <f t="shared" si="0"/>
        <v>2753.15</v>
      </c>
      <c r="H30" s="8">
        <f>H31+H33</f>
        <v>2753150</v>
      </c>
      <c r="I30" s="8"/>
    </row>
    <row r="31" spans="1:9" ht="46.5" customHeight="1">
      <c r="A31" s="24" t="s">
        <v>166</v>
      </c>
      <c r="B31" s="25" t="s">
        <v>130</v>
      </c>
      <c r="C31" s="25" t="s">
        <v>167</v>
      </c>
      <c r="D31" s="26" t="s">
        <v>148</v>
      </c>
      <c r="E31" s="27" t="s">
        <v>133</v>
      </c>
      <c r="F31" s="28" t="s">
        <v>139</v>
      </c>
      <c r="G31" s="29">
        <f t="shared" si="0"/>
        <v>2750</v>
      </c>
      <c r="H31" s="8">
        <f>H32</f>
        <v>2750000</v>
      </c>
      <c r="I31" s="8"/>
    </row>
    <row r="32" spans="1:9" ht="88.5" customHeight="1">
      <c r="A32" s="24" t="s">
        <v>168</v>
      </c>
      <c r="B32" s="25" t="s">
        <v>135</v>
      </c>
      <c r="C32" s="25" t="s">
        <v>169</v>
      </c>
      <c r="D32" s="26" t="s">
        <v>148</v>
      </c>
      <c r="E32" s="27" t="s">
        <v>145</v>
      </c>
      <c r="F32" s="28" t="s">
        <v>139</v>
      </c>
      <c r="G32" s="29">
        <f t="shared" si="0"/>
        <v>2750</v>
      </c>
      <c r="H32" s="8">
        <v>2750000</v>
      </c>
      <c r="I32" s="8"/>
    </row>
    <row r="33" spans="1:9" ht="47.25" customHeight="1">
      <c r="A33" s="24" t="s">
        <v>170</v>
      </c>
      <c r="B33" s="25" t="s">
        <v>130</v>
      </c>
      <c r="C33" s="25" t="s">
        <v>171</v>
      </c>
      <c r="D33" s="26" t="s">
        <v>148</v>
      </c>
      <c r="E33" s="27" t="s">
        <v>133</v>
      </c>
      <c r="F33" s="28" t="s">
        <v>139</v>
      </c>
      <c r="G33" s="29">
        <f t="shared" si="0"/>
        <v>3.15</v>
      </c>
      <c r="H33" s="8">
        <f>H34</f>
        <v>3150</v>
      </c>
      <c r="I33" s="8"/>
    </row>
    <row r="34" spans="1:9" ht="32.25" customHeight="1">
      <c r="A34" s="24" t="s">
        <v>172</v>
      </c>
      <c r="B34" s="25" t="s">
        <v>173</v>
      </c>
      <c r="C34" s="25" t="s">
        <v>174</v>
      </c>
      <c r="D34" s="26" t="s">
        <v>148</v>
      </c>
      <c r="E34" s="27" t="s">
        <v>145</v>
      </c>
      <c r="F34" s="28" t="s">
        <v>139</v>
      </c>
      <c r="G34" s="29">
        <f t="shared" si="0"/>
        <v>3.15</v>
      </c>
      <c r="H34" s="8">
        <v>3150</v>
      </c>
      <c r="I34" s="8"/>
    </row>
    <row r="35" spans="1:9" ht="45" customHeight="1">
      <c r="A35" s="24" t="s">
        <v>175</v>
      </c>
      <c r="B35" s="25" t="s">
        <v>130</v>
      </c>
      <c r="C35" s="25" t="s">
        <v>176</v>
      </c>
      <c r="D35" s="26" t="s">
        <v>132</v>
      </c>
      <c r="E35" s="27" t="s">
        <v>133</v>
      </c>
      <c r="F35" s="28" t="s">
        <v>130</v>
      </c>
      <c r="G35" s="29">
        <f t="shared" si="0"/>
        <v>18825.55</v>
      </c>
      <c r="H35" s="8">
        <f>H38+H37</f>
        <v>18825550</v>
      </c>
      <c r="I35" s="8">
        <f>I38+I37</f>
        <v>0</v>
      </c>
    </row>
    <row r="36" spans="1:9" ht="34.5" customHeight="1">
      <c r="A36" s="32" t="s">
        <v>177</v>
      </c>
      <c r="B36" s="25" t="s">
        <v>130</v>
      </c>
      <c r="C36" s="25" t="s">
        <v>178</v>
      </c>
      <c r="D36" s="26" t="s">
        <v>132</v>
      </c>
      <c r="E36" s="27" t="s">
        <v>133</v>
      </c>
      <c r="F36" s="28" t="s">
        <v>179</v>
      </c>
      <c r="G36" s="29">
        <f t="shared" si="0"/>
        <v>2.2</v>
      </c>
      <c r="H36" s="8">
        <f>H37</f>
        <v>2200</v>
      </c>
      <c r="I36" s="8"/>
    </row>
    <row r="37" spans="1:9" ht="45.75" customHeight="1">
      <c r="A37" s="33" t="s">
        <v>180</v>
      </c>
      <c r="B37" s="25" t="s">
        <v>181</v>
      </c>
      <c r="C37" s="25" t="s">
        <v>182</v>
      </c>
      <c r="D37" s="26" t="s">
        <v>183</v>
      </c>
      <c r="E37" s="27" t="s">
        <v>133</v>
      </c>
      <c r="F37" s="28" t="s">
        <v>179</v>
      </c>
      <c r="G37" s="29">
        <f t="shared" si="0"/>
        <v>2.2</v>
      </c>
      <c r="H37" s="8">
        <v>2200</v>
      </c>
      <c r="I37" s="8"/>
    </row>
    <row r="38" spans="1:9" ht="93.75" customHeight="1">
      <c r="A38" s="24" t="s">
        <v>184</v>
      </c>
      <c r="B38" s="25" t="s">
        <v>130</v>
      </c>
      <c r="C38" s="25" t="s">
        <v>185</v>
      </c>
      <c r="D38" s="26" t="s">
        <v>132</v>
      </c>
      <c r="E38" s="27" t="s">
        <v>133</v>
      </c>
      <c r="F38" s="28" t="s">
        <v>179</v>
      </c>
      <c r="G38" s="29">
        <f t="shared" si="0"/>
        <v>18823.35</v>
      </c>
      <c r="H38" s="8">
        <f>H39+H41+H43</f>
        <v>18823350</v>
      </c>
      <c r="I38" s="8"/>
    </row>
    <row r="39" spans="1:9" ht="78" customHeight="1">
      <c r="A39" s="24" t="s">
        <v>186</v>
      </c>
      <c r="B39" s="25" t="s">
        <v>130</v>
      </c>
      <c r="C39" s="25" t="s">
        <v>187</v>
      </c>
      <c r="D39" s="26" t="s">
        <v>132</v>
      </c>
      <c r="E39" s="27" t="s">
        <v>133</v>
      </c>
      <c r="F39" s="28" t="s">
        <v>179</v>
      </c>
      <c r="G39" s="29">
        <f t="shared" si="0"/>
        <v>16500</v>
      </c>
      <c r="H39" s="8">
        <f>H40</f>
        <v>16500000</v>
      </c>
      <c r="I39" s="8"/>
    </row>
    <row r="40" spans="1:9" ht="82.5" customHeight="1">
      <c r="A40" s="31" t="s">
        <v>188</v>
      </c>
      <c r="B40" s="25" t="s">
        <v>189</v>
      </c>
      <c r="C40" s="25" t="s">
        <v>190</v>
      </c>
      <c r="D40" s="26" t="s">
        <v>191</v>
      </c>
      <c r="E40" s="27" t="s">
        <v>133</v>
      </c>
      <c r="F40" s="28" t="s">
        <v>179</v>
      </c>
      <c r="G40" s="29">
        <f t="shared" si="0"/>
        <v>16500</v>
      </c>
      <c r="H40" s="8">
        <f>16000000+500000</f>
        <v>16500000</v>
      </c>
      <c r="I40" s="8"/>
    </row>
    <row r="41" spans="1:9" ht="90.75" customHeight="1">
      <c r="A41" s="24" t="s">
        <v>192</v>
      </c>
      <c r="B41" s="25" t="s">
        <v>130</v>
      </c>
      <c r="C41" s="25" t="s">
        <v>193</v>
      </c>
      <c r="D41" s="26" t="s">
        <v>132</v>
      </c>
      <c r="E41" s="27" t="s">
        <v>133</v>
      </c>
      <c r="F41" s="28" t="s">
        <v>179</v>
      </c>
      <c r="G41" s="29">
        <f t="shared" si="0"/>
        <v>23.35</v>
      </c>
      <c r="H41" s="8">
        <f>H42</f>
        <v>23350</v>
      </c>
      <c r="I41" s="8"/>
    </row>
    <row r="42" spans="1:9" ht="90" customHeight="1">
      <c r="A42" s="24" t="s">
        <v>194</v>
      </c>
      <c r="B42" s="25" t="s">
        <v>189</v>
      </c>
      <c r="C42" s="25" t="s">
        <v>195</v>
      </c>
      <c r="D42" s="26" t="s">
        <v>183</v>
      </c>
      <c r="E42" s="27" t="s">
        <v>133</v>
      </c>
      <c r="F42" s="28" t="s">
        <v>179</v>
      </c>
      <c r="G42" s="29">
        <f t="shared" si="0"/>
        <v>23.35</v>
      </c>
      <c r="H42" s="8">
        <v>23350</v>
      </c>
      <c r="I42" s="8"/>
    </row>
    <row r="43" spans="1:9" ht="87.75" customHeight="1">
      <c r="A43" s="24" t="s">
        <v>196</v>
      </c>
      <c r="B43" s="25" t="s">
        <v>130</v>
      </c>
      <c r="C43" s="25" t="s">
        <v>197</v>
      </c>
      <c r="D43" s="26" t="s">
        <v>132</v>
      </c>
      <c r="E43" s="27" t="s">
        <v>133</v>
      </c>
      <c r="F43" s="28" t="s">
        <v>179</v>
      </c>
      <c r="G43" s="29">
        <f t="shared" si="0"/>
        <v>2300</v>
      </c>
      <c r="H43" s="8">
        <f>H44</f>
        <v>2300000</v>
      </c>
      <c r="I43" s="8"/>
    </row>
    <row r="44" spans="1:9" ht="78" customHeight="1">
      <c r="A44" s="24" t="s">
        <v>198</v>
      </c>
      <c r="B44" s="25" t="s">
        <v>189</v>
      </c>
      <c r="C44" s="25" t="s">
        <v>199</v>
      </c>
      <c r="D44" s="26" t="s">
        <v>183</v>
      </c>
      <c r="E44" s="27" t="s">
        <v>133</v>
      </c>
      <c r="F44" s="28" t="s">
        <v>179</v>
      </c>
      <c r="G44" s="29">
        <f t="shared" si="0"/>
        <v>2300</v>
      </c>
      <c r="H44" s="8">
        <f>800000+1500000</f>
        <v>2300000</v>
      </c>
      <c r="I44" s="8"/>
    </row>
    <row r="45" spans="1:9" ht="27.75" customHeight="1">
      <c r="A45" s="24" t="s">
        <v>200</v>
      </c>
      <c r="B45" s="25" t="s">
        <v>130</v>
      </c>
      <c r="C45" s="25" t="s">
        <v>201</v>
      </c>
      <c r="D45" s="26" t="s">
        <v>132</v>
      </c>
      <c r="E45" s="27" t="s">
        <v>133</v>
      </c>
      <c r="F45" s="28" t="s">
        <v>130</v>
      </c>
      <c r="G45" s="29">
        <f t="shared" si="0"/>
        <v>4000</v>
      </c>
      <c r="H45" s="8">
        <f>H46</f>
        <v>4000000</v>
      </c>
      <c r="I45" s="8"/>
    </row>
    <row r="46" spans="1:9" ht="31.5" customHeight="1">
      <c r="A46" s="24" t="s">
        <v>202</v>
      </c>
      <c r="B46" s="25" t="s">
        <v>203</v>
      </c>
      <c r="C46" s="25" t="s">
        <v>204</v>
      </c>
      <c r="D46" s="26" t="s">
        <v>148</v>
      </c>
      <c r="E46" s="27" t="s">
        <v>133</v>
      </c>
      <c r="F46" s="28" t="s">
        <v>179</v>
      </c>
      <c r="G46" s="29">
        <f t="shared" si="0"/>
        <v>4000</v>
      </c>
      <c r="H46" s="8">
        <f>H47+H48+H49+H50</f>
        <v>4000000</v>
      </c>
      <c r="I46" s="8"/>
    </row>
    <row r="47" spans="1:9" ht="30.75" customHeight="1">
      <c r="A47" s="24" t="s">
        <v>205</v>
      </c>
      <c r="B47" s="25" t="s">
        <v>203</v>
      </c>
      <c r="C47" s="25" t="s">
        <v>206</v>
      </c>
      <c r="D47" s="26" t="s">
        <v>148</v>
      </c>
      <c r="E47" s="27" t="s">
        <v>207</v>
      </c>
      <c r="F47" s="28" t="s">
        <v>179</v>
      </c>
      <c r="G47" s="29">
        <f t="shared" si="0"/>
        <v>435</v>
      </c>
      <c r="H47" s="8">
        <v>435000</v>
      </c>
      <c r="I47" s="8"/>
    </row>
    <row r="48" spans="1:9" ht="33" customHeight="1">
      <c r="A48" s="24" t="s">
        <v>208</v>
      </c>
      <c r="B48" s="25" t="s">
        <v>203</v>
      </c>
      <c r="C48" s="25" t="s">
        <v>209</v>
      </c>
      <c r="D48" s="26" t="s">
        <v>148</v>
      </c>
      <c r="E48" s="27" t="s">
        <v>207</v>
      </c>
      <c r="F48" s="28" t="s">
        <v>179</v>
      </c>
      <c r="G48" s="29">
        <f t="shared" si="0"/>
        <v>60</v>
      </c>
      <c r="H48" s="8">
        <v>60000</v>
      </c>
      <c r="I48" s="8"/>
    </row>
    <row r="49" spans="1:9" ht="27" customHeight="1">
      <c r="A49" s="24" t="s">
        <v>210</v>
      </c>
      <c r="B49" s="25" t="s">
        <v>203</v>
      </c>
      <c r="C49" s="25" t="s">
        <v>211</v>
      </c>
      <c r="D49" s="26" t="s">
        <v>148</v>
      </c>
      <c r="E49" s="27" t="s">
        <v>207</v>
      </c>
      <c r="F49" s="28" t="s">
        <v>179</v>
      </c>
      <c r="G49" s="29">
        <f t="shared" si="0"/>
        <v>845</v>
      </c>
      <c r="H49" s="8">
        <v>845000</v>
      </c>
      <c r="I49" s="8"/>
    </row>
    <row r="50" spans="1:9" ht="33" customHeight="1">
      <c r="A50" s="24" t="s">
        <v>212</v>
      </c>
      <c r="B50" s="25" t="s">
        <v>203</v>
      </c>
      <c r="C50" s="25" t="s">
        <v>213</v>
      </c>
      <c r="D50" s="26" t="s">
        <v>148</v>
      </c>
      <c r="E50" s="27" t="s">
        <v>207</v>
      </c>
      <c r="F50" s="28" t="s">
        <v>179</v>
      </c>
      <c r="G50" s="29">
        <f t="shared" si="0"/>
        <v>2660</v>
      </c>
      <c r="H50" s="8">
        <v>2660000</v>
      </c>
      <c r="I50" s="8"/>
    </row>
    <row r="51" spans="1:9" ht="31.5" customHeight="1">
      <c r="A51" s="24" t="s">
        <v>214</v>
      </c>
      <c r="B51" s="25" t="s">
        <v>130</v>
      </c>
      <c r="C51" s="25" t="s">
        <v>215</v>
      </c>
      <c r="D51" s="26" t="s">
        <v>132</v>
      </c>
      <c r="E51" s="27" t="s">
        <v>133</v>
      </c>
      <c r="F51" s="28" t="s">
        <v>130</v>
      </c>
      <c r="G51" s="29">
        <f t="shared" si="0"/>
        <v>370</v>
      </c>
      <c r="H51" s="8">
        <f>H52</f>
        <v>370000</v>
      </c>
      <c r="I51" s="8"/>
    </row>
    <row r="52" spans="1:9" ht="18" customHeight="1">
      <c r="A52" s="24" t="s">
        <v>216</v>
      </c>
      <c r="B52" s="25" t="s">
        <v>130</v>
      </c>
      <c r="C52" s="25" t="s">
        <v>217</v>
      </c>
      <c r="D52" s="26" t="s">
        <v>132</v>
      </c>
      <c r="E52" s="27" t="s">
        <v>133</v>
      </c>
      <c r="F52" s="28" t="s">
        <v>218</v>
      </c>
      <c r="G52" s="29">
        <f t="shared" si="0"/>
        <v>370</v>
      </c>
      <c r="H52" s="8">
        <f>H54</f>
        <v>370000</v>
      </c>
      <c r="I52" s="8"/>
    </row>
    <row r="53" spans="1:9" ht="19.5" customHeight="1">
      <c r="A53" s="24" t="s">
        <v>219</v>
      </c>
      <c r="B53" s="25" t="s">
        <v>130</v>
      </c>
      <c r="C53" s="25" t="s">
        <v>220</v>
      </c>
      <c r="D53" s="26" t="s">
        <v>132</v>
      </c>
      <c r="E53" s="27" t="s">
        <v>133</v>
      </c>
      <c r="F53" s="28" t="s">
        <v>218</v>
      </c>
      <c r="G53" s="29">
        <f t="shared" si="0"/>
        <v>370</v>
      </c>
      <c r="H53" s="8">
        <f>H54</f>
        <v>370000</v>
      </c>
      <c r="I53" s="8"/>
    </row>
    <row r="54" spans="1:9" ht="42.75" customHeight="1">
      <c r="A54" s="24" t="s">
        <v>221</v>
      </c>
      <c r="B54" s="25" t="s">
        <v>130</v>
      </c>
      <c r="C54" s="25" t="s">
        <v>222</v>
      </c>
      <c r="D54" s="26" t="s">
        <v>183</v>
      </c>
      <c r="E54" s="27" t="s">
        <v>133</v>
      </c>
      <c r="F54" s="28" t="s">
        <v>218</v>
      </c>
      <c r="G54" s="29">
        <f t="shared" si="0"/>
        <v>370</v>
      </c>
      <c r="H54" s="8">
        <f>SUM(H55:H55)</f>
        <v>370000</v>
      </c>
      <c r="I54" s="8"/>
    </row>
    <row r="55" spans="1:9" ht="44.25" customHeight="1">
      <c r="A55" s="24" t="s">
        <v>221</v>
      </c>
      <c r="B55" s="25" t="s">
        <v>223</v>
      </c>
      <c r="C55" s="25" t="s">
        <v>222</v>
      </c>
      <c r="D55" s="26" t="s">
        <v>183</v>
      </c>
      <c r="E55" s="27" t="s">
        <v>133</v>
      </c>
      <c r="F55" s="28" t="s">
        <v>218</v>
      </c>
      <c r="G55" s="29">
        <f t="shared" si="0"/>
        <v>370</v>
      </c>
      <c r="H55" s="8">
        <v>370000</v>
      </c>
      <c r="I55" s="8"/>
    </row>
    <row r="56" spans="1:9" ht="30" customHeight="1">
      <c r="A56" s="24" t="s">
        <v>224</v>
      </c>
      <c r="B56" s="25" t="s">
        <v>130</v>
      </c>
      <c r="C56" s="25" t="s">
        <v>225</v>
      </c>
      <c r="D56" s="26" t="s">
        <v>132</v>
      </c>
      <c r="E56" s="27" t="s">
        <v>133</v>
      </c>
      <c r="F56" s="28" t="s">
        <v>130</v>
      </c>
      <c r="G56" s="29">
        <f t="shared" si="0"/>
        <v>1455</v>
      </c>
      <c r="H56" s="8">
        <f>H57+H60</f>
        <v>1455000</v>
      </c>
      <c r="I56" s="8"/>
    </row>
    <row r="57" spans="1:9" ht="88.5" customHeight="1">
      <c r="A57" s="24" t="s">
        <v>226</v>
      </c>
      <c r="B57" s="25" t="s">
        <v>130</v>
      </c>
      <c r="C57" s="25" t="s">
        <v>227</v>
      </c>
      <c r="D57" s="26" t="s">
        <v>132</v>
      </c>
      <c r="E57" s="27" t="s">
        <v>133</v>
      </c>
      <c r="F57" s="28" t="s">
        <v>130</v>
      </c>
      <c r="G57" s="29">
        <f t="shared" si="0"/>
        <v>905</v>
      </c>
      <c r="H57" s="8">
        <f>H58</f>
        <v>905000</v>
      </c>
      <c r="I57" s="8"/>
    </row>
    <row r="58" spans="1:9" ht="102" customHeight="1">
      <c r="A58" s="24" t="s">
        <v>228</v>
      </c>
      <c r="B58" s="25" t="s">
        <v>189</v>
      </c>
      <c r="C58" s="25" t="s">
        <v>229</v>
      </c>
      <c r="D58" s="26" t="s">
        <v>183</v>
      </c>
      <c r="E58" s="27" t="s">
        <v>133</v>
      </c>
      <c r="F58" s="28" t="s">
        <v>230</v>
      </c>
      <c r="G58" s="29">
        <f t="shared" si="0"/>
        <v>905</v>
      </c>
      <c r="H58" s="8">
        <f>H59</f>
        <v>905000</v>
      </c>
      <c r="I58" s="8"/>
    </row>
    <row r="59" spans="1:9" ht="109.5" customHeight="1">
      <c r="A59" s="24" t="s">
        <v>231</v>
      </c>
      <c r="B59" s="25" t="s">
        <v>189</v>
      </c>
      <c r="C59" s="25" t="s">
        <v>232</v>
      </c>
      <c r="D59" s="26" t="s">
        <v>183</v>
      </c>
      <c r="E59" s="27" t="s">
        <v>133</v>
      </c>
      <c r="F59" s="28" t="s">
        <v>230</v>
      </c>
      <c r="G59" s="29">
        <f t="shared" si="0"/>
        <v>905</v>
      </c>
      <c r="H59" s="8">
        <v>905000</v>
      </c>
      <c r="I59" s="8"/>
    </row>
    <row r="60" spans="1:9" ht="63" customHeight="1">
      <c r="A60" s="24" t="s">
        <v>233</v>
      </c>
      <c r="B60" s="25" t="s">
        <v>130</v>
      </c>
      <c r="C60" s="25" t="s">
        <v>234</v>
      </c>
      <c r="D60" s="26" t="s">
        <v>132</v>
      </c>
      <c r="E60" s="27" t="s">
        <v>133</v>
      </c>
      <c r="F60" s="28" t="s">
        <v>235</v>
      </c>
      <c r="G60" s="29">
        <f t="shared" si="0"/>
        <v>550</v>
      </c>
      <c r="H60" s="8">
        <f>H61</f>
        <v>550000</v>
      </c>
      <c r="I60" s="8"/>
    </row>
    <row r="61" spans="1:9" ht="48" customHeight="1">
      <c r="A61" s="24" t="s">
        <v>236</v>
      </c>
      <c r="B61" s="25" t="s">
        <v>189</v>
      </c>
      <c r="C61" s="25" t="s">
        <v>237</v>
      </c>
      <c r="D61" s="26" t="s">
        <v>132</v>
      </c>
      <c r="E61" s="27" t="s">
        <v>133</v>
      </c>
      <c r="F61" s="28" t="s">
        <v>235</v>
      </c>
      <c r="G61" s="29">
        <f t="shared" si="0"/>
        <v>550</v>
      </c>
      <c r="H61" s="8">
        <f>H62</f>
        <v>550000</v>
      </c>
      <c r="I61" s="8"/>
    </row>
    <row r="62" spans="1:9" ht="63" customHeight="1">
      <c r="A62" s="24" t="s">
        <v>238</v>
      </c>
      <c r="B62" s="25" t="s">
        <v>189</v>
      </c>
      <c r="C62" s="25" t="s">
        <v>239</v>
      </c>
      <c r="D62" s="26" t="s">
        <v>191</v>
      </c>
      <c r="E62" s="27" t="s">
        <v>133</v>
      </c>
      <c r="F62" s="28" t="s">
        <v>235</v>
      </c>
      <c r="G62" s="29">
        <f t="shared" si="0"/>
        <v>550</v>
      </c>
      <c r="H62" s="8">
        <v>550000</v>
      </c>
      <c r="I62" s="8"/>
    </row>
    <row r="63" spans="1:9" ht="16.5" customHeight="1">
      <c r="A63" s="24" t="s">
        <v>240</v>
      </c>
      <c r="B63" s="25" t="s">
        <v>130</v>
      </c>
      <c r="C63" s="25" t="s">
        <v>241</v>
      </c>
      <c r="D63" s="26" t="s">
        <v>132</v>
      </c>
      <c r="E63" s="27" t="s">
        <v>133</v>
      </c>
      <c r="F63" s="28" t="s">
        <v>130</v>
      </c>
      <c r="G63" s="29">
        <f t="shared" si="0"/>
        <v>4095</v>
      </c>
      <c r="H63" s="8">
        <f>H64+H67+H69+H70+H71+H72+H68</f>
        <v>4095000</v>
      </c>
      <c r="I63" s="8"/>
    </row>
    <row r="64" spans="1:9" ht="30" customHeight="1">
      <c r="A64" s="24" t="s">
        <v>242</v>
      </c>
      <c r="B64" s="25" t="s">
        <v>135</v>
      </c>
      <c r="C64" s="25" t="s">
        <v>243</v>
      </c>
      <c r="D64" s="26" t="s">
        <v>132</v>
      </c>
      <c r="E64" s="27" t="s">
        <v>133</v>
      </c>
      <c r="F64" s="28" t="s">
        <v>244</v>
      </c>
      <c r="G64" s="29">
        <f t="shared" si="0"/>
        <v>244</v>
      </c>
      <c r="H64" s="8">
        <f>H65+H66</f>
        <v>244000</v>
      </c>
      <c r="I64" s="8"/>
    </row>
    <row r="65" spans="1:9" ht="123.75" customHeight="1">
      <c r="A65" s="24" t="s">
        <v>245</v>
      </c>
      <c r="B65" s="25" t="s">
        <v>135</v>
      </c>
      <c r="C65" s="25" t="s">
        <v>246</v>
      </c>
      <c r="D65" s="26" t="s">
        <v>148</v>
      </c>
      <c r="E65" s="27" t="s">
        <v>207</v>
      </c>
      <c r="F65" s="28" t="s">
        <v>244</v>
      </c>
      <c r="G65" s="29">
        <f t="shared" si="0"/>
        <v>240</v>
      </c>
      <c r="H65" s="8">
        <v>240000</v>
      </c>
      <c r="I65" s="8"/>
    </row>
    <row r="66" spans="1:9" ht="80.25" customHeight="1">
      <c r="A66" s="24" t="s">
        <v>247</v>
      </c>
      <c r="B66" s="25" t="s">
        <v>135</v>
      </c>
      <c r="C66" s="25" t="s">
        <v>248</v>
      </c>
      <c r="D66" s="26" t="s">
        <v>148</v>
      </c>
      <c r="E66" s="27" t="s">
        <v>207</v>
      </c>
      <c r="F66" s="28" t="s">
        <v>244</v>
      </c>
      <c r="G66" s="29">
        <f t="shared" si="0"/>
        <v>4</v>
      </c>
      <c r="H66" s="8">
        <v>4000</v>
      </c>
      <c r="I66" s="8"/>
    </row>
    <row r="67" spans="1:9" ht="71.25" customHeight="1">
      <c r="A67" s="24" t="s">
        <v>85</v>
      </c>
      <c r="B67" s="25" t="s">
        <v>135</v>
      </c>
      <c r="C67" s="25" t="s">
        <v>86</v>
      </c>
      <c r="D67" s="26" t="s">
        <v>148</v>
      </c>
      <c r="E67" s="27" t="s">
        <v>207</v>
      </c>
      <c r="F67" s="28" t="s">
        <v>244</v>
      </c>
      <c r="G67" s="29">
        <f t="shared" si="0"/>
        <v>32</v>
      </c>
      <c r="H67" s="8">
        <v>32000</v>
      </c>
      <c r="I67" s="8"/>
    </row>
    <row r="68" spans="1:9" ht="30.75" customHeight="1">
      <c r="A68" s="24" t="s">
        <v>95</v>
      </c>
      <c r="B68" s="25" t="s">
        <v>94</v>
      </c>
      <c r="C68" s="25" t="s">
        <v>93</v>
      </c>
      <c r="D68" s="26" t="s">
        <v>148</v>
      </c>
      <c r="E68" s="27" t="s">
        <v>207</v>
      </c>
      <c r="F68" s="28" t="s">
        <v>244</v>
      </c>
      <c r="G68" s="29">
        <f t="shared" si="0"/>
        <v>15</v>
      </c>
      <c r="H68" s="8">
        <v>15000</v>
      </c>
      <c r="I68" s="8"/>
    </row>
    <row r="69" spans="1:9" ht="56.25" customHeight="1">
      <c r="A69" s="24" t="s">
        <v>249</v>
      </c>
      <c r="B69" s="25" t="s">
        <v>251</v>
      </c>
      <c r="C69" s="25" t="s">
        <v>250</v>
      </c>
      <c r="D69" s="26" t="s">
        <v>148</v>
      </c>
      <c r="E69" s="27" t="s">
        <v>207</v>
      </c>
      <c r="F69" s="28" t="s">
        <v>244</v>
      </c>
      <c r="G69" s="29">
        <f t="shared" si="0"/>
        <v>1192</v>
      </c>
      <c r="H69" s="8">
        <f>1160000+32000</f>
        <v>1192000</v>
      </c>
      <c r="I69" s="8"/>
    </row>
    <row r="70" spans="1:9" ht="76.5" customHeight="1">
      <c r="A70" s="24" t="s">
        <v>87</v>
      </c>
      <c r="B70" s="25" t="s">
        <v>62</v>
      </c>
      <c r="C70" s="25" t="s">
        <v>88</v>
      </c>
      <c r="D70" s="26" t="s">
        <v>183</v>
      </c>
      <c r="E70" s="27" t="s">
        <v>207</v>
      </c>
      <c r="F70" s="28" t="s">
        <v>244</v>
      </c>
      <c r="G70" s="29">
        <f t="shared" si="0"/>
        <v>95</v>
      </c>
      <c r="H70" s="8">
        <v>95000</v>
      </c>
      <c r="I70" s="8"/>
    </row>
    <row r="71" spans="1:9" ht="72" customHeight="1">
      <c r="A71" s="24" t="s">
        <v>89</v>
      </c>
      <c r="B71" s="25" t="s">
        <v>256</v>
      </c>
      <c r="C71" s="25" t="s">
        <v>90</v>
      </c>
      <c r="D71" s="26" t="s">
        <v>148</v>
      </c>
      <c r="E71" s="27" t="s">
        <v>207</v>
      </c>
      <c r="F71" s="28" t="s">
        <v>244</v>
      </c>
      <c r="G71" s="29">
        <f t="shared" si="0"/>
        <v>80</v>
      </c>
      <c r="H71" s="8">
        <v>80000</v>
      </c>
      <c r="I71" s="8"/>
    </row>
    <row r="72" spans="1:9" ht="33" customHeight="1">
      <c r="A72" s="24" t="s">
        <v>252</v>
      </c>
      <c r="B72" s="25" t="s">
        <v>130</v>
      </c>
      <c r="C72" s="25" t="s">
        <v>253</v>
      </c>
      <c r="D72" s="26" t="s">
        <v>132</v>
      </c>
      <c r="E72" s="27" t="s">
        <v>133</v>
      </c>
      <c r="F72" s="28" t="s">
        <v>244</v>
      </c>
      <c r="G72" s="29">
        <f t="shared" si="0"/>
        <v>2437</v>
      </c>
      <c r="H72" s="8">
        <f>H73</f>
        <v>2437000</v>
      </c>
      <c r="I72" s="8"/>
    </row>
    <row r="73" spans="1:9" ht="46.5" customHeight="1">
      <c r="A73" s="24" t="s">
        <v>254</v>
      </c>
      <c r="B73" s="25" t="s">
        <v>130</v>
      </c>
      <c r="C73" s="25" t="s">
        <v>255</v>
      </c>
      <c r="D73" s="26" t="s">
        <v>183</v>
      </c>
      <c r="E73" s="27" t="s">
        <v>133</v>
      </c>
      <c r="F73" s="28" t="s">
        <v>244</v>
      </c>
      <c r="G73" s="29">
        <f t="shared" si="0"/>
        <v>2437</v>
      </c>
      <c r="H73" s="8">
        <f>SUM(H75:H80)+H74</f>
        <v>2437000</v>
      </c>
      <c r="I73" s="8"/>
    </row>
    <row r="74" spans="1:9" ht="46.5" customHeight="1">
      <c r="A74" s="24" t="s">
        <v>254</v>
      </c>
      <c r="B74" s="25" t="s">
        <v>173</v>
      </c>
      <c r="C74" s="25" t="s">
        <v>255</v>
      </c>
      <c r="D74" s="26" t="s">
        <v>183</v>
      </c>
      <c r="E74" s="27" t="s">
        <v>133</v>
      </c>
      <c r="F74" s="28" t="s">
        <v>244</v>
      </c>
      <c r="G74" s="29">
        <f t="shared" si="0"/>
        <v>30</v>
      </c>
      <c r="H74" s="8">
        <v>30000</v>
      </c>
      <c r="I74" s="8"/>
    </row>
    <row r="75" spans="1:9" ht="48" customHeight="1">
      <c r="A75" s="24" t="s">
        <v>254</v>
      </c>
      <c r="B75" s="25" t="s">
        <v>256</v>
      </c>
      <c r="C75" s="25" t="s">
        <v>255</v>
      </c>
      <c r="D75" s="26" t="s">
        <v>183</v>
      </c>
      <c r="E75" s="27" t="s">
        <v>207</v>
      </c>
      <c r="F75" s="28" t="s">
        <v>244</v>
      </c>
      <c r="G75" s="29">
        <f t="shared" si="0"/>
        <v>760</v>
      </c>
      <c r="H75" s="8">
        <v>760000</v>
      </c>
      <c r="I75" s="8"/>
    </row>
    <row r="76" spans="1:9" ht="47.25" customHeight="1">
      <c r="A76" s="24" t="s">
        <v>254</v>
      </c>
      <c r="B76" s="25" t="s">
        <v>77</v>
      </c>
      <c r="C76" s="25" t="s">
        <v>255</v>
      </c>
      <c r="D76" s="26" t="s">
        <v>183</v>
      </c>
      <c r="E76" s="27" t="s">
        <v>207</v>
      </c>
      <c r="F76" s="28" t="s">
        <v>244</v>
      </c>
      <c r="G76" s="29">
        <f t="shared" si="0"/>
        <v>450</v>
      </c>
      <c r="H76" s="8">
        <v>450000</v>
      </c>
      <c r="I76" s="8"/>
    </row>
    <row r="77" spans="1:9" ht="49.5" customHeight="1">
      <c r="A77" s="24" t="s">
        <v>254</v>
      </c>
      <c r="B77" s="25" t="s">
        <v>91</v>
      </c>
      <c r="C77" s="25" t="s">
        <v>255</v>
      </c>
      <c r="D77" s="26" t="s">
        <v>183</v>
      </c>
      <c r="E77" s="27" t="s">
        <v>207</v>
      </c>
      <c r="F77" s="28" t="s">
        <v>244</v>
      </c>
      <c r="G77" s="29">
        <f t="shared" si="0"/>
        <v>60</v>
      </c>
      <c r="H77" s="8">
        <v>60000</v>
      </c>
      <c r="I77" s="8"/>
    </row>
    <row r="78" spans="1:9" ht="45.75" customHeight="1">
      <c r="A78" s="24" t="s">
        <v>254</v>
      </c>
      <c r="B78" s="25" t="s">
        <v>251</v>
      </c>
      <c r="C78" s="25" t="s">
        <v>255</v>
      </c>
      <c r="D78" s="26" t="s">
        <v>183</v>
      </c>
      <c r="E78" s="27" t="s">
        <v>207</v>
      </c>
      <c r="F78" s="28" t="s">
        <v>244</v>
      </c>
      <c r="G78" s="29">
        <f t="shared" si="0"/>
        <v>180</v>
      </c>
      <c r="H78" s="8">
        <v>180000</v>
      </c>
      <c r="I78" s="8"/>
    </row>
    <row r="79" spans="1:9" ht="45.75" customHeight="1">
      <c r="A79" s="24" t="s">
        <v>254</v>
      </c>
      <c r="B79" s="25" t="s">
        <v>92</v>
      </c>
      <c r="C79" s="25" t="s">
        <v>255</v>
      </c>
      <c r="D79" s="26" t="s">
        <v>183</v>
      </c>
      <c r="E79" s="27" t="s">
        <v>207</v>
      </c>
      <c r="F79" s="28" t="s">
        <v>244</v>
      </c>
      <c r="G79" s="29">
        <f t="shared" si="0"/>
        <v>55</v>
      </c>
      <c r="H79" s="8">
        <v>55000</v>
      </c>
      <c r="I79" s="8"/>
    </row>
    <row r="80" spans="1:9" ht="49.5" customHeight="1">
      <c r="A80" s="24" t="s">
        <v>254</v>
      </c>
      <c r="B80" s="25" t="s">
        <v>257</v>
      </c>
      <c r="C80" s="25" t="s">
        <v>255</v>
      </c>
      <c r="D80" s="26" t="s">
        <v>183</v>
      </c>
      <c r="E80" s="27" t="s">
        <v>207</v>
      </c>
      <c r="F80" s="28" t="s">
        <v>244</v>
      </c>
      <c r="G80" s="29">
        <f t="shared" si="0"/>
        <v>902</v>
      </c>
      <c r="H80" s="8">
        <v>902000</v>
      </c>
      <c r="I80" s="8"/>
    </row>
    <row r="81" spans="1:9" ht="17.25" customHeight="1">
      <c r="A81" s="24" t="s">
        <v>258</v>
      </c>
      <c r="B81" s="25" t="s">
        <v>181</v>
      </c>
      <c r="C81" s="25" t="s">
        <v>259</v>
      </c>
      <c r="D81" s="26" t="s">
        <v>132</v>
      </c>
      <c r="E81" s="27" t="s">
        <v>133</v>
      </c>
      <c r="F81" s="28" t="s">
        <v>130</v>
      </c>
      <c r="G81" s="29">
        <f t="shared" si="0"/>
        <v>770199.4</v>
      </c>
      <c r="H81" s="8">
        <f>H82+H253+H256+H252</f>
        <v>770199400</v>
      </c>
      <c r="I81" s="8">
        <f>I82+I253+I256</f>
        <v>0</v>
      </c>
    </row>
    <row r="82" spans="1:9" ht="51" customHeight="1">
      <c r="A82" s="24" t="s">
        <v>260</v>
      </c>
      <c r="B82" s="25" t="s">
        <v>181</v>
      </c>
      <c r="C82" s="25" t="s">
        <v>261</v>
      </c>
      <c r="D82" s="26" t="s">
        <v>132</v>
      </c>
      <c r="E82" s="27" t="s">
        <v>133</v>
      </c>
      <c r="F82" s="28" t="s">
        <v>130</v>
      </c>
      <c r="G82" s="29">
        <f t="shared" si="0"/>
        <v>770199.4</v>
      </c>
      <c r="H82" s="8">
        <f>H83+H88+H140+H234</f>
        <v>770199400</v>
      </c>
      <c r="I82" s="8">
        <f>I83+I88+I140+I234</f>
        <v>0</v>
      </c>
    </row>
    <row r="83" spans="1:9" ht="36" customHeight="1" hidden="1">
      <c r="A83" s="24" t="s">
        <v>262</v>
      </c>
      <c r="B83" s="25" t="s">
        <v>181</v>
      </c>
      <c r="C83" s="25" t="s">
        <v>263</v>
      </c>
      <c r="D83" s="26" t="s">
        <v>132</v>
      </c>
      <c r="E83" s="27" t="s">
        <v>133</v>
      </c>
      <c r="F83" s="28" t="s">
        <v>264</v>
      </c>
      <c r="G83" s="29">
        <f t="shared" si="0"/>
        <v>0</v>
      </c>
      <c r="H83" s="8">
        <f>H84+H86</f>
        <v>0</v>
      </c>
      <c r="I83" s="8">
        <f>I84+I86</f>
        <v>0</v>
      </c>
    </row>
    <row r="84" spans="1:9" ht="30" hidden="1">
      <c r="A84" s="24" t="s">
        <v>265</v>
      </c>
      <c r="B84" s="25" t="s">
        <v>181</v>
      </c>
      <c r="C84" s="25" t="s">
        <v>266</v>
      </c>
      <c r="D84" s="26" t="s">
        <v>132</v>
      </c>
      <c r="E84" s="27" t="s">
        <v>133</v>
      </c>
      <c r="F84" s="28" t="s">
        <v>264</v>
      </c>
      <c r="G84" s="29">
        <f aca="true" t="shared" si="1" ref="G84:G172">H84/1000</f>
        <v>0</v>
      </c>
      <c r="H84" s="8">
        <f>H85</f>
        <v>0</v>
      </c>
      <c r="I84" s="8"/>
    </row>
    <row r="85" spans="1:9" ht="37.5" customHeight="1" hidden="1">
      <c r="A85" s="24" t="s">
        <v>267</v>
      </c>
      <c r="B85" s="25" t="s">
        <v>181</v>
      </c>
      <c r="C85" s="25" t="s">
        <v>266</v>
      </c>
      <c r="D85" s="26" t="s">
        <v>183</v>
      </c>
      <c r="E85" s="27" t="s">
        <v>268</v>
      </c>
      <c r="F85" s="28" t="s">
        <v>264</v>
      </c>
      <c r="G85" s="29">
        <f t="shared" si="1"/>
        <v>0</v>
      </c>
      <c r="H85" s="8">
        <v>0</v>
      </c>
      <c r="I85" s="8"/>
    </row>
    <row r="86" spans="1:9" ht="25.5" customHeight="1" hidden="1">
      <c r="A86" s="24" t="s">
        <v>269</v>
      </c>
      <c r="B86" s="25" t="s">
        <v>270</v>
      </c>
      <c r="C86" s="25" t="s">
        <v>266</v>
      </c>
      <c r="D86" s="26" t="s">
        <v>270</v>
      </c>
      <c r="E86" s="27" t="s">
        <v>270</v>
      </c>
      <c r="F86" s="28" t="s">
        <v>270</v>
      </c>
      <c r="G86" s="29">
        <f t="shared" si="1"/>
        <v>0</v>
      </c>
      <c r="H86" s="8">
        <f>H87</f>
        <v>0</v>
      </c>
      <c r="I86" s="8"/>
    </row>
    <row r="87" spans="1:9" ht="25.5" customHeight="1" hidden="1">
      <c r="A87" s="24" t="s">
        <v>269</v>
      </c>
      <c r="B87" s="25" t="s">
        <v>181</v>
      </c>
      <c r="C87" s="25" t="s">
        <v>271</v>
      </c>
      <c r="D87" s="26" t="s">
        <v>183</v>
      </c>
      <c r="E87" s="27" t="s">
        <v>133</v>
      </c>
      <c r="F87" s="28" t="s">
        <v>264</v>
      </c>
      <c r="G87" s="29">
        <f t="shared" si="1"/>
        <v>0</v>
      </c>
      <c r="H87" s="8">
        <v>0</v>
      </c>
      <c r="I87" s="8"/>
    </row>
    <row r="88" spans="1:10" ht="43.5" customHeight="1">
      <c r="A88" s="24" t="s">
        <v>272</v>
      </c>
      <c r="B88" s="25" t="s">
        <v>181</v>
      </c>
      <c r="C88" s="25" t="s">
        <v>273</v>
      </c>
      <c r="D88" s="26" t="s">
        <v>132</v>
      </c>
      <c r="E88" s="27" t="s">
        <v>133</v>
      </c>
      <c r="F88" s="28" t="s">
        <v>264</v>
      </c>
      <c r="G88" s="29">
        <f t="shared" si="1"/>
        <v>7611.5</v>
      </c>
      <c r="H88" s="8">
        <f>H95+H91+H89+H92+H93+H94+H90</f>
        <v>7611500</v>
      </c>
      <c r="I88" s="8">
        <f>I95+I91+I89+I92+I93+I94</f>
        <v>0</v>
      </c>
      <c r="J88" s="30"/>
    </row>
    <row r="89" spans="1:9" ht="31.5" customHeight="1" hidden="1">
      <c r="A89" s="34" t="s">
        <v>274</v>
      </c>
      <c r="B89" s="25" t="s">
        <v>181</v>
      </c>
      <c r="C89" s="25" t="s">
        <v>275</v>
      </c>
      <c r="D89" s="26" t="s">
        <v>183</v>
      </c>
      <c r="E89" s="27" t="s">
        <v>276</v>
      </c>
      <c r="F89" s="28" t="s">
        <v>264</v>
      </c>
      <c r="G89" s="29">
        <f t="shared" si="1"/>
        <v>0</v>
      </c>
      <c r="H89" s="8"/>
      <c r="I89" s="8"/>
    </row>
    <row r="90" spans="1:9" ht="30.75" customHeight="1" hidden="1">
      <c r="A90" s="34" t="s">
        <v>277</v>
      </c>
      <c r="B90" s="25" t="s">
        <v>181</v>
      </c>
      <c r="C90" s="25" t="s">
        <v>278</v>
      </c>
      <c r="D90" s="26" t="s">
        <v>183</v>
      </c>
      <c r="E90" s="27" t="s">
        <v>276</v>
      </c>
      <c r="F90" s="28" t="s">
        <v>264</v>
      </c>
      <c r="G90" s="29">
        <f t="shared" si="1"/>
        <v>0</v>
      </c>
      <c r="H90" s="8">
        <f>I90</f>
        <v>0</v>
      </c>
      <c r="I90" s="8">
        <v>0</v>
      </c>
    </row>
    <row r="91" spans="1:9" ht="77.25" customHeight="1" hidden="1">
      <c r="A91" s="35" t="s">
        <v>279</v>
      </c>
      <c r="B91" s="25" t="s">
        <v>181</v>
      </c>
      <c r="C91" s="25" t="s">
        <v>280</v>
      </c>
      <c r="D91" s="26" t="s">
        <v>183</v>
      </c>
      <c r="E91" s="27" t="s">
        <v>276</v>
      </c>
      <c r="F91" s="28" t="s">
        <v>264</v>
      </c>
      <c r="G91" s="29">
        <f t="shared" si="1"/>
        <v>0</v>
      </c>
      <c r="H91" s="8">
        <f>I91</f>
        <v>0</v>
      </c>
      <c r="I91" s="8">
        <v>0</v>
      </c>
    </row>
    <row r="92" spans="1:9" ht="60.75" customHeight="1" hidden="1">
      <c r="A92" s="35" t="s">
        <v>281</v>
      </c>
      <c r="B92" s="25" t="s">
        <v>181</v>
      </c>
      <c r="C92" s="25" t="s">
        <v>282</v>
      </c>
      <c r="D92" s="26" t="s">
        <v>183</v>
      </c>
      <c r="E92" s="27" t="s">
        <v>133</v>
      </c>
      <c r="F92" s="28" t="s">
        <v>264</v>
      </c>
      <c r="G92" s="29">
        <f t="shared" si="1"/>
        <v>0</v>
      </c>
      <c r="H92" s="8">
        <f>I92</f>
        <v>0</v>
      </c>
      <c r="I92" s="8">
        <v>0</v>
      </c>
    </row>
    <row r="93" spans="1:9" ht="34.5" customHeight="1" hidden="1">
      <c r="A93" s="35" t="s">
        <v>283</v>
      </c>
      <c r="B93" s="25" t="s">
        <v>181</v>
      </c>
      <c r="C93" s="25" t="s">
        <v>284</v>
      </c>
      <c r="D93" s="26" t="s">
        <v>183</v>
      </c>
      <c r="E93" s="27" t="s">
        <v>285</v>
      </c>
      <c r="F93" s="28" t="s">
        <v>264</v>
      </c>
      <c r="G93" s="29">
        <f t="shared" si="1"/>
        <v>0</v>
      </c>
      <c r="H93" s="8">
        <f>I93</f>
        <v>0</v>
      </c>
      <c r="I93" s="8">
        <v>0</v>
      </c>
    </row>
    <row r="94" spans="1:9" ht="43.5" customHeight="1" hidden="1">
      <c r="A94" s="35" t="s">
        <v>286</v>
      </c>
      <c r="B94" s="25" t="s">
        <v>181</v>
      </c>
      <c r="C94" s="25" t="s">
        <v>287</v>
      </c>
      <c r="D94" s="26" t="s">
        <v>183</v>
      </c>
      <c r="E94" s="27" t="s">
        <v>285</v>
      </c>
      <c r="F94" s="28" t="s">
        <v>264</v>
      </c>
      <c r="G94" s="29">
        <f t="shared" si="1"/>
        <v>0</v>
      </c>
      <c r="H94" s="8">
        <f>I94</f>
        <v>0</v>
      </c>
      <c r="I94" s="8">
        <v>0</v>
      </c>
    </row>
    <row r="95" spans="1:9" ht="15">
      <c r="A95" s="24" t="s">
        <v>288</v>
      </c>
      <c r="B95" s="25" t="s">
        <v>181</v>
      </c>
      <c r="C95" s="25" t="s">
        <v>289</v>
      </c>
      <c r="D95" s="26" t="s">
        <v>132</v>
      </c>
      <c r="E95" s="27" t="s">
        <v>133</v>
      </c>
      <c r="F95" s="28" t="s">
        <v>264</v>
      </c>
      <c r="G95" s="29">
        <f t="shared" si="1"/>
        <v>7611.5</v>
      </c>
      <c r="H95" s="8">
        <f>H96</f>
        <v>7611500</v>
      </c>
      <c r="I95" s="8"/>
    </row>
    <row r="96" spans="1:9" ht="18" customHeight="1">
      <c r="A96" s="24" t="s">
        <v>290</v>
      </c>
      <c r="B96" s="25" t="s">
        <v>181</v>
      </c>
      <c r="C96" s="25" t="s">
        <v>289</v>
      </c>
      <c r="D96" s="26" t="s">
        <v>183</v>
      </c>
      <c r="E96" s="27" t="s">
        <v>133</v>
      </c>
      <c r="F96" s="28" t="s">
        <v>264</v>
      </c>
      <c r="G96" s="29">
        <f t="shared" si="1"/>
        <v>7611.5</v>
      </c>
      <c r="H96" s="8">
        <f>H97+H98+H99+H105+H106+H107+H108+H109+H110+H111+H112+H113+H114+H115+H116+H117+H118+H119+H120+H121+H122+H123+H124+H125+H126+H127+H128+H129+H130+H131+H132+H133+H134+H135+H136+H137+H138+H139</f>
        <v>7611500</v>
      </c>
      <c r="I96" s="8"/>
    </row>
    <row r="97" spans="1:9" ht="94.5" customHeight="1" hidden="1">
      <c r="A97" s="24" t="s">
        <v>291</v>
      </c>
      <c r="B97" s="25" t="s">
        <v>181</v>
      </c>
      <c r="C97" s="25" t="s">
        <v>289</v>
      </c>
      <c r="D97" s="26" t="s">
        <v>183</v>
      </c>
      <c r="E97" s="27" t="s">
        <v>292</v>
      </c>
      <c r="F97" s="28" t="s">
        <v>264</v>
      </c>
      <c r="G97" s="29">
        <f t="shared" si="1"/>
        <v>0</v>
      </c>
      <c r="H97" s="8">
        <v>0</v>
      </c>
      <c r="I97" s="8"/>
    </row>
    <row r="98" spans="1:9" ht="48" customHeight="1" hidden="1">
      <c r="A98" s="24" t="s">
        <v>293</v>
      </c>
      <c r="B98" s="25" t="s">
        <v>181</v>
      </c>
      <c r="C98" s="25" t="s">
        <v>289</v>
      </c>
      <c r="D98" s="26" t="s">
        <v>183</v>
      </c>
      <c r="E98" s="27" t="s">
        <v>294</v>
      </c>
      <c r="F98" s="28" t="s">
        <v>264</v>
      </c>
      <c r="G98" s="29">
        <f t="shared" si="1"/>
        <v>0</v>
      </c>
      <c r="H98" s="8">
        <v>0</v>
      </c>
      <c r="I98" s="8"/>
    </row>
    <row r="99" spans="1:9" ht="77.25" customHeight="1" hidden="1">
      <c r="A99" s="24" t="s">
        <v>295</v>
      </c>
      <c r="B99" s="25" t="s">
        <v>181</v>
      </c>
      <c r="C99" s="25" t="s">
        <v>289</v>
      </c>
      <c r="D99" s="26" t="s">
        <v>183</v>
      </c>
      <c r="E99" s="27" t="s">
        <v>296</v>
      </c>
      <c r="F99" s="28" t="s">
        <v>264</v>
      </c>
      <c r="G99" s="29">
        <f t="shared" si="1"/>
        <v>0</v>
      </c>
      <c r="H99" s="8">
        <v>0</v>
      </c>
      <c r="I99" s="8">
        <f>SUM(I100:I104)</f>
        <v>0</v>
      </c>
    </row>
    <row r="100" spans="1:9" ht="33.75" customHeight="1" hidden="1">
      <c r="A100" s="36" t="s">
        <v>297</v>
      </c>
      <c r="B100" s="25" t="s">
        <v>181</v>
      </c>
      <c r="C100" s="25" t="s">
        <v>289</v>
      </c>
      <c r="D100" s="26" t="s">
        <v>183</v>
      </c>
      <c r="E100" s="27" t="s">
        <v>298</v>
      </c>
      <c r="F100" s="28" t="s">
        <v>264</v>
      </c>
      <c r="G100" s="29">
        <f t="shared" si="1"/>
        <v>0</v>
      </c>
      <c r="H100" s="8">
        <v>0</v>
      </c>
      <c r="I100" s="8"/>
    </row>
    <row r="101" spans="1:9" ht="47.25" customHeight="1" hidden="1">
      <c r="A101" s="36" t="s">
        <v>299</v>
      </c>
      <c r="B101" s="25" t="s">
        <v>181</v>
      </c>
      <c r="C101" s="25" t="s">
        <v>289</v>
      </c>
      <c r="D101" s="26" t="s">
        <v>183</v>
      </c>
      <c r="E101" s="27" t="s">
        <v>300</v>
      </c>
      <c r="F101" s="28" t="s">
        <v>264</v>
      </c>
      <c r="G101" s="29">
        <f t="shared" si="1"/>
        <v>0</v>
      </c>
      <c r="H101" s="8">
        <v>0</v>
      </c>
      <c r="I101" s="8"/>
    </row>
    <row r="102" spans="1:9" ht="60.75" customHeight="1" hidden="1">
      <c r="A102" s="36" t="s">
        <v>301</v>
      </c>
      <c r="B102" s="25" t="s">
        <v>181</v>
      </c>
      <c r="C102" s="25" t="s">
        <v>289</v>
      </c>
      <c r="D102" s="26" t="s">
        <v>183</v>
      </c>
      <c r="E102" s="27" t="s">
        <v>302</v>
      </c>
      <c r="F102" s="28" t="s">
        <v>264</v>
      </c>
      <c r="G102" s="29">
        <f t="shared" si="1"/>
        <v>0</v>
      </c>
      <c r="H102" s="8">
        <v>0</v>
      </c>
      <c r="I102" s="8"/>
    </row>
    <row r="103" spans="1:9" ht="30" customHeight="1" hidden="1">
      <c r="A103" s="37" t="s">
        <v>303</v>
      </c>
      <c r="B103" s="25" t="s">
        <v>181</v>
      </c>
      <c r="C103" s="25" t="s">
        <v>289</v>
      </c>
      <c r="D103" s="26" t="s">
        <v>183</v>
      </c>
      <c r="E103" s="27" t="s">
        <v>304</v>
      </c>
      <c r="F103" s="28" t="s">
        <v>264</v>
      </c>
      <c r="G103" s="29">
        <f t="shared" si="1"/>
        <v>0</v>
      </c>
      <c r="H103" s="8">
        <v>0</v>
      </c>
      <c r="I103" s="8"/>
    </row>
    <row r="104" spans="1:9" ht="29.25" customHeight="1" hidden="1">
      <c r="A104" s="36" t="s">
        <v>305</v>
      </c>
      <c r="B104" s="25" t="s">
        <v>181</v>
      </c>
      <c r="C104" s="25" t="s">
        <v>289</v>
      </c>
      <c r="D104" s="26" t="s">
        <v>183</v>
      </c>
      <c r="E104" s="27" t="s">
        <v>306</v>
      </c>
      <c r="F104" s="28" t="s">
        <v>264</v>
      </c>
      <c r="G104" s="29">
        <f t="shared" si="1"/>
        <v>0</v>
      </c>
      <c r="H104" s="8">
        <v>0</v>
      </c>
      <c r="I104" s="8"/>
    </row>
    <row r="105" spans="1:9" ht="33" customHeight="1" hidden="1">
      <c r="A105" s="36" t="s">
        <v>307</v>
      </c>
      <c r="B105" s="25" t="s">
        <v>181</v>
      </c>
      <c r="C105" s="25" t="s">
        <v>289</v>
      </c>
      <c r="D105" s="26" t="s">
        <v>183</v>
      </c>
      <c r="E105" s="27" t="s">
        <v>308</v>
      </c>
      <c r="F105" s="28" t="s">
        <v>264</v>
      </c>
      <c r="G105" s="29">
        <f t="shared" si="1"/>
        <v>0</v>
      </c>
      <c r="H105" s="8">
        <v>0</v>
      </c>
      <c r="I105" s="8"/>
    </row>
    <row r="106" spans="1:9" ht="33.75" customHeight="1" hidden="1">
      <c r="A106" s="36" t="s">
        <v>309</v>
      </c>
      <c r="B106" s="25" t="s">
        <v>181</v>
      </c>
      <c r="C106" s="25" t="s">
        <v>289</v>
      </c>
      <c r="D106" s="26" t="s">
        <v>183</v>
      </c>
      <c r="E106" s="27" t="s">
        <v>310</v>
      </c>
      <c r="F106" s="28" t="s">
        <v>264</v>
      </c>
      <c r="G106" s="29">
        <f t="shared" si="1"/>
        <v>0</v>
      </c>
      <c r="H106" s="8">
        <v>0</v>
      </c>
      <c r="I106" s="8"/>
    </row>
    <row r="107" spans="1:9" ht="75.75" customHeight="1" hidden="1">
      <c r="A107" s="36" t="s">
        <v>311</v>
      </c>
      <c r="B107" s="25" t="s">
        <v>181</v>
      </c>
      <c r="C107" s="25" t="s">
        <v>289</v>
      </c>
      <c r="D107" s="26" t="s">
        <v>183</v>
      </c>
      <c r="E107" s="27" t="s">
        <v>312</v>
      </c>
      <c r="F107" s="28" t="s">
        <v>264</v>
      </c>
      <c r="G107" s="29">
        <f t="shared" si="1"/>
        <v>0</v>
      </c>
      <c r="H107" s="8">
        <v>0</v>
      </c>
      <c r="I107" s="8"/>
    </row>
    <row r="108" spans="1:9" ht="64.5" customHeight="1" hidden="1">
      <c r="A108" s="38" t="s">
        <v>313</v>
      </c>
      <c r="B108" s="25" t="s">
        <v>181</v>
      </c>
      <c r="C108" s="25" t="s">
        <v>289</v>
      </c>
      <c r="D108" s="26" t="s">
        <v>183</v>
      </c>
      <c r="E108" s="27" t="s">
        <v>314</v>
      </c>
      <c r="F108" s="28" t="s">
        <v>264</v>
      </c>
      <c r="G108" s="29">
        <f t="shared" si="1"/>
        <v>0</v>
      </c>
      <c r="H108" s="8">
        <v>0</v>
      </c>
      <c r="I108" s="8"/>
    </row>
    <row r="109" spans="1:9" ht="30">
      <c r="A109" s="24" t="s">
        <v>315</v>
      </c>
      <c r="B109" s="25" t="s">
        <v>181</v>
      </c>
      <c r="C109" s="25" t="s">
        <v>289</v>
      </c>
      <c r="D109" s="26" t="s">
        <v>183</v>
      </c>
      <c r="E109" s="27" t="s">
        <v>316</v>
      </c>
      <c r="F109" s="28" t="s">
        <v>264</v>
      </c>
      <c r="G109" s="29">
        <f t="shared" si="1"/>
        <v>1049.3</v>
      </c>
      <c r="H109" s="8">
        <v>1049300</v>
      </c>
      <c r="I109" s="8"/>
    </row>
    <row r="110" spans="1:9" ht="45" hidden="1">
      <c r="A110" s="24" t="s">
        <v>317</v>
      </c>
      <c r="B110" s="25" t="s">
        <v>181</v>
      </c>
      <c r="C110" s="25" t="s">
        <v>289</v>
      </c>
      <c r="D110" s="26" t="s">
        <v>183</v>
      </c>
      <c r="E110" s="27" t="s">
        <v>318</v>
      </c>
      <c r="F110" s="28" t="s">
        <v>264</v>
      </c>
      <c r="G110" s="29">
        <f t="shared" si="1"/>
        <v>0</v>
      </c>
      <c r="H110" s="8">
        <v>0</v>
      </c>
      <c r="I110" s="8"/>
    </row>
    <row r="111" spans="1:9" ht="47.25" customHeight="1" hidden="1">
      <c r="A111" s="24" t="s">
        <v>319</v>
      </c>
      <c r="B111" s="25" t="s">
        <v>181</v>
      </c>
      <c r="C111" s="25" t="s">
        <v>289</v>
      </c>
      <c r="D111" s="26" t="s">
        <v>183</v>
      </c>
      <c r="E111" s="27" t="s">
        <v>320</v>
      </c>
      <c r="F111" s="28" t="s">
        <v>264</v>
      </c>
      <c r="G111" s="29">
        <f t="shared" si="1"/>
        <v>0</v>
      </c>
      <c r="H111" s="8">
        <v>0</v>
      </c>
      <c r="I111" s="8"/>
    </row>
    <row r="112" spans="1:9" ht="72" customHeight="1" hidden="1">
      <c r="A112" s="24" t="s">
        <v>321</v>
      </c>
      <c r="B112" s="25" t="s">
        <v>181</v>
      </c>
      <c r="C112" s="25" t="s">
        <v>289</v>
      </c>
      <c r="D112" s="26" t="s">
        <v>183</v>
      </c>
      <c r="E112" s="27" t="s">
        <v>322</v>
      </c>
      <c r="F112" s="28" t="s">
        <v>264</v>
      </c>
      <c r="G112" s="29">
        <f t="shared" si="1"/>
        <v>0</v>
      </c>
      <c r="H112" s="8">
        <v>0</v>
      </c>
      <c r="I112" s="8"/>
    </row>
    <row r="113" spans="1:9" ht="33" customHeight="1" hidden="1">
      <c r="A113" s="39" t="s">
        <v>323</v>
      </c>
      <c r="B113" s="25" t="s">
        <v>181</v>
      </c>
      <c r="C113" s="25" t="s">
        <v>289</v>
      </c>
      <c r="D113" s="26" t="s">
        <v>183</v>
      </c>
      <c r="E113" s="27" t="s">
        <v>324</v>
      </c>
      <c r="F113" s="28" t="s">
        <v>264</v>
      </c>
      <c r="G113" s="29">
        <v>0</v>
      </c>
      <c r="H113" s="8">
        <v>3004800</v>
      </c>
      <c r="I113" s="8"/>
    </row>
    <row r="114" spans="1:9" ht="30">
      <c r="A114" s="39" t="s">
        <v>325</v>
      </c>
      <c r="B114" s="25" t="s">
        <v>181</v>
      </c>
      <c r="C114" s="25" t="s">
        <v>289</v>
      </c>
      <c r="D114" s="26" t="s">
        <v>183</v>
      </c>
      <c r="E114" s="27" t="s">
        <v>326</v>
      </c>
      <c r="F114" s="28" t="s">
        <v>264</v>
      </c>
      <c r="G114" s="29">
        <v>2922.5</v>
      </c>
      <c r="H114" s="8">
        <v>0</v>
      </c>
      <c r="I114" s="8"/>
    </row>
    <row r="115" spans="1:9" ht="15">
      <c r="A115" s="39" t="s">
        <v>327</v>
      </c>
      <c r="B115" s="25" t="s">
        <v>181</v>
      </c>
      <c r="C115" s="25" t="s">
        <v>289</v>
      </c>
      <c r="D115" s="26" t="s">
        <v>183</v>
      </c>
      <c r="E115" s="27" t="s">
        <v>328</v>
      </c>
      <c r="F115" s="28" t="s">
        <v>264</v>
      </c>
      <c r="G115" s="29">
        <v>82.3</v>
      </c>
      <c r="H115" s="8">
        <v>0</v>
      </c>
      <c r="I115" s="8"/>
    </row>
    <row r="116" spans="1:9" ht="31.5" customHeight="1" hidden="1">
      <c r="A116" s="39" t="s">
        <v>329</v>
      </c>
      <c r="B116" s="25" t="s">
        <v>181</v>
      </c>
      <c r="C116" s="25" t="s">
        <v>289</v>
      </c>
      <c r="D116" s="26" t="s">
        <v>183</v>
      </c>
      <c r="E116" s="27" t="s">
        <v>330</v>
      </c>
      <c r="F116" s="28" t="s">
        <v>264</v>
      </c>
      <c r="G116" s="29">
        <f t="shared" si="1"/>
        <v>0</v>
      </c>
      <c r="H116" s="8">
        <v>0</v>
      </c>
      <c r="I116" s="8"/>
    </row>
    <row r="117" spans="1:9" ht="60" hidden="1">
      <c r="A117" s="39" t="s">
        <v>331</v>
      </c>
      <c r="B117" s="25" t="s">
        <v>181</v>
      </c>
      <c r="C117" s="25" t="s">
        <v>289</v>
      </c>
      <c r="D117" s="26" t="s">
        <v>183</v>
      </c>
      <c r="E117" s="27" t="s">
        <v>332</v>
      </c>
      <c r="F117" s="28" t="s">
        <v>264</v>
      </c>
      <c r="G117" s="29">
        <f t="shared" si="1"/>
        <v>0</v>
      </c>
      <c r="H117" s="8">
        <v>0</v>
      </c>
      <c r="I117" s="8"/>
    </row>
    <row r="118" spans="1:9" ht="45">
      <c r="A118" s="24" t="s">
        <v>333</v>
      </c>
      <c r="B118" s="25" t="s">
        <v>181</v>
      </c>
      <c r="C118" s="25" t="s">
        <v>289</v>
      </c>
      <c r="D118" s="26" t="s">
        <v>183</v>
      </c>
      <c r="E118" s="27" t="s">
        <v>334</v>
      </c>
      <c r="F118" s="28" t="s">
        <v>264</v>
      </c>
      <c r="G118" s="29">
        <f t="shared" si="1"/>
        <v>52</v>
      </c>
      <c r="H118" s="8">
        <v>52000</v>
      </c>
      <c r="I118" s="8"/>
    </row>
    <row r="119" spans="1:9" ht="53.25" customHeight="1" hidden="1">
      <c r="A119" s="24" t="s">
        <v>335</v>
      </c>
      <c r="B119" s="25" t="s">
        <v>181</v>
      </c>
      <c r="C119" s="25" t="s">
        <v>289</v>
      </c>
      <c r="D119" s="26" t="s">
        <v>183</v>
      </c>
      <c r="E119" s="27" t="s">
        <v>336</v>
      </c>
      <c r="F119" s="28" t="s">
        <v>264</v>
      </c>
      <c r="G119" s="29">
        <f t="shared" si="1"/>
        <v>0</v>
      </c>
      <c r="H119" s="8"/>
      <c r="I119" s="8"/>
    </row>
    <row r="120" spans="1:9" ht="110.25" customHeight="1" hidden="1">
      <c r="A120" s="40" t="s">
        <v>337</v>
      </c>
      <c r="B120" s="25" t="s">
        <v>181</v>
      </c>
      <c r="C120" s="25" t="s">
        <v>289</v>
      </c>
      <c r="D120" s="26" t="s">
        <v>183</v>
      </c>
      <c r="E120" s="27" t="s">
        <v>338</v>
      </c>
      <c r="F120" s="28" t="s">
        <v>264</v>
      </c>
      <c r="G120" s="29">
        <f t="shared" si="1"/>
        <v>0</v>
      </c>
      <c r="H120" s="8">
        <v>0</v>
      </c>
      <c r="I120" s="8"/>
    </row>
    <row r="121" spans="1:9" ht="82.5" customHeight="1" hidden="1">
      <c r="A121" s="41" t="s">
        <v>339</v>
      </c>
      <c r="B121" s="25" t="s">
        <v>181</v>
      </c>
      <c r="C121" s="25" t="s">
        <v>289</v>
      </c>
      <c r="D121" s="26" t="s">
        <v>183</v>
      </c>
      <c r="E121" s="27" t="s">
        <v>340</v>
      </c>
      <c r="F121" s="28" t="s">
        <v>264</v>
      </c>
      <c r="G121" s="29">
        <f t="shared" si="1"/>
        <v>0</v>
      </c>
      <c r="H121" s="8">
        <v>0</v>
      </c>
      <c r="I121" s="8"/>
    </row>
    <row r="122" spans="1:9" ht="61.5" customHeight="1" hidden="1">
      <c r="A122" s="41" t="s">
        <v>341</v>
      </c>
      <c r="B122" s="25" t="s">
        <v>181</v>
      </c>
      <c r="C122" s="25" t="s">
        <v>289</v>
      </c>
      <c r="D122" s="26" t="s">
        <v>183</v>
      </c>
      <c r="E122" s="27" t="s">
        <v>342</v>
      </c>
      <c r="F122" s="28" t="s">
        <v>264</v>
      </c>
      <c r="G122" s="29">
        <f t="shared" si="1"/>
        <v>0</v>
      </c>
      <c r="H122" s="8">
        <v>0</v>
      </c>
      <c r="I122" s="8"/>
    </row>
    <row r="123" spans="1:9" ht="42.75" customHeight="1" hidden="1">
      <c r="A123" s="41" t="s">
        <v>343</v>
      </c>
      <c r="B123" s="25" t="s">
        <v>181</v>
      </c>
      <c r="C123" s="25" t="s">
        <v>289</v>
      </c>
      <c r="D123" s="26" t="s">
        <v>183</v>
      </c>
      <c r="E123" s="27" t="s">
        <v>344</v>
      </c>
      <c r="F123" s="28" t="s">
        <v>264</v>
      </c>
      <c r="G123" s="29">
        <f t="shared" si="1"/>
        <v>0</v>
      </c>
      <c r="H123" s="8">
        <v>0</v>
      </c>
      <c r="I123" s="8"/>
    </row>
    <row r="124" spans="1:9" ht="41.25" customHeight="1" hidden="1">
      <c r="A124" s="41" t="s">
        <v>345</v>
      </c>
      <c r="B124" s="25" t="s">
        <v>181</v>
      </c>
      <c r="C124" s="25" t="s">
        <v>289</v>
      </c>
      <c r="D124" s="26" t="s">
        <v>183</v>
      </c>
      <c r="E124" s="27" t="s">
        <v>346</v>
      </c>
      <c r="F124" s="28" t="s">
        <v>264</v>
      </c>
      <c r="G124" s="29">
        <f t="shared" si="1"/>
        <v>0</v>
      </c>
      <c r="H124" s="8">
        <v>0</v>
      </c>
      <c r="I124" s="8"/>
    </row>
    <row r="125" spans="1:9" ht="45" customHeight="1" hidden="1">
      <c r="A125" s="41" t="s">
        <v>345</v>
      </c>
      <c r="B125" s="25" t="s">
        <v>181</v>
      </c>
      <c r="C125" s="25" t="s">
        <v>289</v>
      </c>
      <c r="D125" s="26" t="s">
        <v>183</v>
      </c>
      <c r="E125" s="27" t="s">
        <v>347</v>
      </c>
      <c r="F125" s="28" t="s">
        <v>264</v>
      </c>
      <c r="G125" s="29">
        <f t="shared" si="1"/>
        <v>0</v>
      </c>
      <c r="H125" s="8">
        <v>0</v>
      </c>
      <c r="I125" s="8"/>
    </row>
    <row r="126" spans="1:9" ht="45">
      <c r="A126" s="24" t="s">
        <v>348</v>
      </c>
      <c r="B126" s="25" t="s">
        <v>181</v>
      </c>
      <c r="C126" s="25" t="s">
        <v>289</v>
      </c>
      <c r="D126" s="26" t="s">
        <v>183</v>
      </c>
      <c r="E126" s="27" t="s">
        <v>349</v>
      </c>
      <c r="F126" s="28" t="s">
        <v>264</v>
      </c>
      <c r="G126" s="29">
        <f t="shared" si="1"/>
        <v>1809.2</v>
      </c>
      <c r="H126" s="8">
        <v>1809200</v>
      </c>
      <c r="I126" s="8"/>
    </row>
    <row r="127" spans="1:9" ht="90.75" customHeight="1">
      <c r="A127" s="24" t="s">
        <v>350</v>
      </c>
      <c r="B127" s="25" t="s">
        <v>181</v>
      </c>
      <c r="C127" s="25" t="s">
        <v>289</v>
      </c>
      <c r="D127" s="26" t="s">
        <v>183</v>
      </c>
      <c r="E127" s="27" t="s">
        <v>351</v>
      </c>
      <c r="F127" s="28" t="s">
        <v>264</v>
      </c>
      <c r="G127" s="29">
        <f t="shared" si="1"/>
        <v>1696.2</v>
      </c>
      <c r="H127" s="8">
        <v>1696200</v>
      </c>
      <c r="I127" s="8"/>
    </row>
    <row r="128" spans="1:9" ht="51" customHeight="1" hidden="1">
      <c r="A128" s="24" t="s">
        <v>352</v>
      </c>
      <c r="B128" s="25" t="s">
        <v>181</v>
      </c>
      <c r="C128" s="25" t="s">
        <v>289</v>
      </c>
      <c r="D128" s="26" t="s">
        <v>183</v>
      </c>
      <c r="E128" s="27" t="s">
        <v>353</v>
      </c>
      <c r="F128" s="28" t="s">
        <v>264</v>
      </c>
      <c r="G128" s="29">
        <f t="shared" si="1"/>
        <v>0</v>
      </c>
      <c r="H128" s="8">
        <v>0</v>
      </c>
      <c r="I128" s="8"/>
    </row>
    <row r="129" spans="1:9" ht="65.25" customHeight="1" hidden="1">
      <c r="A129" s="24" t="s">
        <v>354</v>
      </c>
      <c r="B129" s="25" t="s">
        <v>181</v>
      </c>
      <c r="C129" s="25" t="s">
        <v>289</v>
      </c>
      <c r="D129" s="26" t="s">
        <v>183</v>
      </c>
      <c r="E129" s="27" t="s">
        <v>355</v>
      </c>
      <c r="F129" s="28" t="s">
        <v>264</v>
      </c>
      <c r="G129" s="29">
        <f t="shared" si="1"/>
        <v>0</v>
      </c>
      <c r="H129" s="8">
        <v>0</v>
      </c>
      <c r="I129" s="8"/>
    </row>
    <row r="130" spans="1:9" ht="90" customHeight="1" hidden="1">
      <c r="A130" s="24" t="s">
        <v>356</v>
      </c>
      <c r="B130" s="25" t="s">
        <v>181</v>
      </c>
      <c r="C130" s="25" t="s">
        <v>289</v>
      </c>
      <c r="D130" s="26" t="s">
        <v>183</v>
      </c>
      <c r="E130" s="27" t="s">
        <v>357</v>
      </c>
      <c r="F130" s="28" t="s">
        <v>264</v>
      </c>
      <c r="G130" s="29">
        <f t="shared" si="1"/>
        <v>0</v>
      </c>
      <c r="H130" s="8">
        <v>0</v>
      </c>
      <c r="I130" s="8"/>
    </row>
    <row r="131" spans="1:9" ht="73.5" customHeight="1" hidden="1">
      <c r="A131" s="42" t="s">
        <v>358</v>
      </c>
      <c r="B131" s="25" t="s">
        <v>181</v>
      </c>
      <c r="C131" s="25" t="s">
        <v>289</v>
      </c>
      <c r="D131" s="26" t="s">
        <v>183</v>
      </c>
      <c r="E131" s="27" t="s">
        <v>359</v>
      </c>
      <c r="F131" s="28" t="s">
        <v>264</v>
      </c>
      <c r="G131" s="29">
        <f t="shared" si="1"/>
        <v>0</v>
      </c>
      <c r="H131" s="8">
        <f>I131</f>
        <v>0</v>
      </c>
      <c r="I131" s="8">
        <v>0</v>
      </c>
    </row>
    <row r="132" spans="1:9" ht="120" customHeight="1" hidden="1">
      <c r="A132" s="42" t="s">
        <v>360</v>
      </c>
      <c r="B132" s="25" t="s">
        <v>181</v>
      </c>
      <c r="C132" s="25" t="s">
        <v>289</v>
      </c>
      <c r="D132" s="26" t="s">
        <v>183</v>
      </c>
      <c r="E132" s="27" t="s">
        <v>361</v>
      </c>
      <c r="F132" s="28" t="s">
        <v>264</v>
      </c>
      <c r="G132" s="29">
        <f t="shared" si="1"/>
        <v>0</v>
      </c>
      <c r="H132" s="8">
        <v>0</v>
      </c>
      <c r="I132" s="8"/>
    </row>
    <row r="133" spans="1:9" ht="90.75" customHeight="1" hidden="1">
      <c r="A133" s="42" t="s">
        <v>362</v>
      </c>
      <c r="B133" s="25" t="s">
        <v>181</v>
      </c>
      <c r="C133" s="25" t="s">
        <v>289</v>
      </c>
      <c r="D133" s="26" t="s">
        <v>183</v>
      </c>
      <c r="E133" s="27" t="s">
        <v>363</v>
      </c>
      <c r="F133" s="28" t="s">
        <v>264</v>
      </c>
      <c r="G133" s="29">
        <f t="shared" si="1"/>
        <v>0</v>
      </c>
      <c r="H133" s="8">
        <v>0</v>
      </c>
      <c r="I133" s="8"/>
    </row>
    <row r="134" spans="1:9" ht="104.25" customHeight="1" hidden="1">
      <c r="A134" s="42" t="s">
        <v>364</v>
      </c>
      <c r="B134" s="25" t="s">
        <v>181</v>
      </c>
      <c r="C134" s="25" t="s">
        <v>289</v>
      </c>
      <c r="D134" s="26" t="s">
        <v>183</v>
      </c>
      <c r="E134" s="27" t="s">
        <v>365</v>
      </c>
      <c r="F134" s="28" t="s">
        <v>264</v>
      </c>
      <c r="G134" s="29">
        <f t="shared" si="1"/>
        <v>0</v>
      </c>
      <c r="H134" s="8">
        <v>0</v>
      </c>
      <c r="I134" s="8"/>
    </row>
    <row r="135" spans="1:9" ht="52.5" customHeight="1" hidden="1">
      <c r="A135" s="42" t="s">
        <v>366</v>
      </c>
      <c r="B135" s="25" t="s">
        <v>181</v>
      </c>
      <c r="C135" s="25" t="s">
        <v>289</v>
      </c>
      <c r="D135" s="26" t="s">
        <v>183</v>
      </c>
      <c r="E135" s="27" t="s">
        <v>367</v>
      </c>
      <c r="F135" s="28" t="s">
        <v>264</v>
      </c>
      <c r="G135" s="29">
        <f t="shared" si="1"/>
        <v>0</v>
      </c>
      <c r="H135" s="8">
        <v>0</v>
      </c>
      <c r="I135" s="8"/>
    </row>
    <row r="136" spans="1:9" ht="87.75" customHeight="1" hidden="1">
      <c r="A136" s="24" t="s">
        <v>368</v>
      </c>
      <c r="B136" s="25" t="s">
        <v>181</v>
      </c>
      <c r="C136" s="25" t="s">
        <v>289</v>
      </c>
      <c r="D136" s="26" t="s">
        <v>183</v>
      </c>
      <c r="E136" s="27" t="s">
        <v>369</v>
      </c>
      <c r="F136" s="28" t="s">
        <v>264</v>
      </c>
      <c r="G136" s="29">
        <f t="shared" si="1"/>
        <v>0</v>
      </c>
      <c r="H136" s="8">
        <v>0</v>
      </c>
      <c r="I136" s="8"/>
    </row>
    <row r="137" spans="1:9" ht="93" customHeight="1" hidden="1">
      <c r="A137" s="24" t="s">
        <v>370</v>
      </c>
      <c r="B137" s="25" t="s">
        <v>181</v>
      </c>
      <c r="C137" s="25" t="s">
        <v>289</v>
      </c>
      <c r="D137" s="26" t="s">
        <v>183</v>
      </c>
      <c r="E137" s="27" t="s">
        <v>371</v>
      </c>
      <c r="F137" s="28" t="s">
        <v>264</v>
      </c>
      <c r="G137" s="29">
        <f t="shared" si="1"/>
        <v>0</v>
      </c>
      <c r="H137" s="8">
        <v>0</v>
      </c>
      <c r="I137" s="8"/>
    </row>
    <row r="138" spans="1:9" ht="93" customHeight="1" hidden="1">
      <c r="A138" s="24" t="s">
        <v>372</v>
      </c>
      <c r="B138" s="25" t="s">
        <v>181</v>
      </c>
      <c r="C138" s="25" t="s">
        <v>289</v>
      </c>
      <c r="D138" s="26" t="s">
        <v>183</v>
      </c>
      <c r="E138" s="27" t="s">
        <v>373</v>
      </c>
      <c r="F138" s="28" t="s">
        <v>264</v>
      </c>
      <c r="G138" s="29">
        <f t="shared" si="1"/>
        <v>0</v>
      </c>
      <c r="H138" s="8">
        <v>0</v>
      </c>
      <c r="I138" s="8"/>
    </row>
    <row r="139" spans="1:9" ht="112.5" customHeight="1" hidden="1">
      <c r="A139" s="24" t="s">
        <v>96</v>
      </c>
      <c r="B139" s="25" t="s">
        <v>181</v>
      </c>
      <c r="C139" s="25" t="s">
        <v>289</v>
      </c>
      <c r="D139" s="26" t="s">
        <v>183</v>
      </c>
      <c r="E139" s="27" t="s">
        <v>133</v>
      </c>
      <c r="F139" s="28" t="s">
        <v>264</v>
      </c>
      <c r="G139" s="29">
        <f>H139/1000</f>
        <v>0</v>
      </c>
      <c r="H139" s="8">
        <v>0</v>
      </c>
      <c r="I139" s="8"/>
    </row>
    <row r="140" spans="1:9" ht="32.25" customHeight="1">
      <c r="A140" s="24" t="s">
        <v>374</v>
      </c>
      <c r="B140" s="25" t="s">
        <v>181</v>
      </c>
      <c r="C140" s="25" t="s">
        <v>375</v>
      </c>
      <c r="D140" s="26" t="s">
        <v>132</v>
      </c>
      <c r="E140" s="27" t="s">
        <v>133</v>
      </c>
      <c r="F140" s="28" t="s">
        <v>264</v>
      </c>
      <c r="G140" s="29">
        <f t="shared" si="1"/>
        <v>760774.5</v>
      </c>
      <c r="H140" s="8">
        <f>H141+H142+H143+H144+H145+H146+H151+H154+H216+H219+H221+H222+H230+H229+H228</f>
        <v>760774500</v>
      </c>
      <c r="I140" s="8">
        <f>I141+I142+I144+I145+I146+I151+I154+I216+I219+I230+I229+I228</f>
        <v>0</v>
      </c>
    </row>
    <row r="141" spans="1:9" ht="142.5" customHeight="1">
      <c r="A141" s="52" t="s">
        <v>97</v>
      </c>
      <c r="B141" s="25" t="s">
        <v>181</v>
      </c>
      <c r="C141" s="25" t="s">
        <v>376</v>
      </c>
      <c r="D141" s="26" t="s">
        <v>183</v>
      </c>
      <c r="E141" s="27" t="s">
        <v>133</v>
      </c>
      <c r="F141" s="28" t="s">
        <v>264</v>
      </c>
      <c r="G141" s="29">
        <f t="shared" si="1"/>
        <v>35720</v>
      </c>
      <c r="H141" s="8">
        <v>35720000</v>
      </c>
      <c r="I141" s="8">
        <v>0</v>
      </c>
    </row>
    <row r="142" spans="1:9" ht="60">
      <c r="A142" s="24" t="s">
        <v>377</v>
      </c>
      <c r="B142" s="25" t="s">
        <v>181</v>
      </c>
      <c r="C142" s="25" t="s">
        <v>378</v>
      </c>
      <c r="D142" s="26" t="s">
        <v>183</v>
      </c>
      <c r="E142" s="27" t="s">
        <v>133</v>
      </c>
      <c r="F142" s="28" t="s">
        <v>264</v>
      </c>
      <c r="G142" s="29">
        <f t="shared" si="1"/>
        <v>339.1</v>
      </c>
      <c r="H142" s="8">
        <v>339100</v>
      </c>
      <c r="I142" s="8"/>
    </row>
    <row r="143" spans="1:9" ht="120" hidden="1">
      <c r="A143" s="24" t="s">
        <v>379</v>
      </c>
      <c r="B143" s="25" t="s">
        <v>181</v>
      </c>
      <c r="C143" s="25" t="s">
        <v>380</v>
      </c>
      <c r="D143" s="26" t="s">
        <v>183</v>
      </c>
      <c r="E143" s="27" t="s">
        <v>133</v>
      </c>
      <c r="F143" s="28" t="s">
        <v>264</v>
      </c>
      <c r="G143" s="29">
        <f t="shared" si="1"/>
        <v>0</v>
      </c>
      <c r="H143" s="8">
        <v>0</v>
      </c>
      <c r="I143" s="8"/>
    </row>
    <row r="144" spans="1:9" ht="75">
      <c r="A144" s="24" t="s">
        <v>381</v>
      </c>
      <c r="B144" s="25" t="s">
        <v>181</v>
      </c>
      <c r="C144" s="25" t="s">
        <v>382</v>
      </c>
      <c r="D144" s="26" t="s">
        <v>183</v>
      </c>
      <c r="E144" s="27" t="s">
        <v>133</v>
      </c>
      <c r="F144" s="28" t="s">
        <v>264</v>
      </c>
      <c r="G144" s="29">
        <f t="shared" si="1"/>
        <v>23.4</v>
      </c>
      <c r="H144" s="8">
        <v>23400</v>
      </c>
      <c r="I144" s="8"/>
    </row>
    <row r="145" spans="1:9" ht="60">
      <c r="A145" s="24" t="s">
        <v>383</v>
      </c>
      <c r="B145" s="25" t="s">
        <v>181</v>
      </c>
      <c r="C145" s="25" t="s">
        <v>384</v>
      </c>
      <c r="D145" s="26" t="s">
        <v>183</v>
      </c>
      <c r="E145" s="27" t="s">
        <v>133</v>
      </c>
      <c r="F145" s="28" t="s">
        <v>264</v>
      </c>
      <c r="G145" s="29">
        <f t="shared" si="1"/>
        <v>2481.9</v>
      </c>
      <c r="H145" s="8">
        <v>2481900</v>
      </c>
      <c r="I145" s="8"/>
    </row>
    <row r="146" spans="1:9" ht="53.25" customHeight="1">
      <c r="A146" s="24" t="s">
        <v>109</v>
      </c>
      <c r="B146" s="25" t="s">
        <v>181</v>
      </c>
      <c r="C146" s="25" t="s">
        <v>386</v>
      </c>
      <c r="D146" s="26" t="s">
        <v>132</v>
      </c>
      <c r="E146" s="27" t="s">
        <v>133</v>
      </c>
      <c r="F146" s="28" t="s">
        <v>264</v>
      </c>
      <c r="G146" s="29">
        <f t="shared" si="1"/>
        <v>456.5</v>
      </c>
      <c r="H146" s="8">
        <f>H147+H150</f>
        <v>456500</v>
      </c>
      <c r="I146" s="8"/>
    </row>
    <row r="147" spans="1:9" ht="64.5" customHeight="1" hidden="1">
      <c r="A147" s="24" t="s">
        <v>387</v>
      </c>
      <c r="B147" s="25" t="s">
        <v>181</v>
      </c>
      <c r="C147" s="25" t="s">
        <v>386</v>
      </c>
      <c r="D147" s="26" t="s">
        <v>183</v>
      </c>
      <c r="E147" s="27" t="s">
        <v>388</v>
      </c>
      <c r="F147" s="28" t="s">
        <v>264</v>
      </c>
      <c r="G147" s="29">
        <f t="shared" si="1"/>
        <v>0</v>
      </c>
      <c r="H147" s="8">
        <v>0</v>
      </c>
      <c r="I147" s="8"/>
    </row>
    <row r="148" spans="1:9" ht="15" hidden="1">
      <c r="A148" s="24" t="s">
        <v>389</v>
      </c>
      <c r="B148" s="25" t="s">
        <v>270</v>
      </c>
      <c r="C148" s="25" t="s">
        <v>386</v>
      </c>
      <c r="D148" s="26" t="s">
        <v>270</v>
      </c>
      <c r="E148" s="27" t="s">
        <v>276</v>
      </c>
      <c r="F148" s="28" t="s">
        <v>270</v>
      </c>
      <c r="G148" s="29">
        <f t="shared" si="1"/>
        <v>0</v>
      </c>
      <c r="H148" s="8">
        <f>H149</f>
        <v>0</v>
      </c>
      <c r="I148" s="8"/>
    </row>
    <row r="149" spans="1:9" ht="45" hidden="1">
      <c r="A149" s="24" t="s">
        <v>385</v>
      </c>
      <c r="B149" s="25" t="s">
        <v>181</v>
      </c>
      <c r="C149" s="25" t="s">
        <v>386</v>
      </c>
      <c r="D149" s="26" t="s">
        <v>183</v>
      </c>
      <c r="E149" s="27" t="s">
        <v>276</v>
      </c>
      <c r="F149" s="28" t="s">
        <v>264</v>
      </c>
      <c r="G149" s="29">
        <f t="shared" si="1"/>
        <v>0</v>
      </c>
      <c r="H149" s="8"/>
      <c r="I149" s="8"/>
    </row>
    <row r="150" spans="1:9" ht="45">
      <c r="A150" s="24" t="s">
        <v>390</v>
      </c>
      <c r="B150" s="25" t="s">
        <v>181</v>
      </c>
      <c r="C150" s="25" t="s">
        <v>386</v>
      </c>
      <c r="D150" s="26" t="s">
        <v>183</v>
      </c>
      <c r="E150" s="27" t="s">
        <v>276</v>
      </c>
      <c r="F150" s="28" t="s">
        <v>264</v>
      </c>
      <c r="G150" s="29">
        <f>H150/1000</f>
        <v>456.5</v>
      </c>
      <c r="H150" s="8">
        <v>456500</v>
      </c>
      <c r="I150" s="8"/>
    </row>
    <row r="151" spans="1:9" ht="51" customHeight="1">
      <c r="A151" s="24" t="s">
        <v>391</v>
      </c>
      <c r="B151" s="25" t="s">
        <v>181</v>
      </c>
      <c r="C151" s="25" t="s">
        <v>392</v>
      </c>
      <c r="D151" s="26" t="s">
        <v>132</v>
      </c>
      <c r="E151" s="27" t="s">
        <v>133</v>
      </c>
      <c r="F151" s="28" t="s">
        <v>264</v>
      </c>
      <c r="G151" s="29">
        <f t="shared" si="1"/>
        <v>28580</v>
      </c>
      <c r="H151" s="8">
        <f>H152+H153</f>
        <v>28580000</v>
      </c>
      <c r="I151" s="8"/>
    </row>
    <row r="152" spans="1:9" ht="45">
      <c r="A152" s="24" t="s">
        <v>393</v>
      </c>
      <c r="B152" s="25" t="s">
        <v>181</v>
      </c>
      <c r="C152" s="25" t="s">
        <v>392</v>
      </c>
      <c r="D152" s="26" t="s">
        <v>183</v>
      </c>
      <c r="E152" s="27" t="s">
        <v>394</v>
      </c>
      <c r="F152" s="28" t="s">
        <v>264</v>
      </c>
      <c r="G152" s="29">
        <f t="shared" si="1"/>
        <v>28082.9</v>
      </c>
      <c r="H152" s="8">
        <v>28082900</v>
      </c>
      <c r="I152" s="8"/>
    </row>
    <row r="153" spans="1:9" ht="45">
      <c r="A153" s="24" t="s">
        <v>395</v>
      </c>
      <c r="B153" s="25" t="s">
        <v>181</v>
      </c>
      <c r="C153" s="25" t="s">
        <v>392</v>
      </c>
      <c r="D153" s="26" t="s">
        <v>183</v>
      </c>
      <c r="E153" s="27" t="s">
        <v>396</v>
      </c>
      <c r="F153" s="28" t="s">
        <v>264</v>
      </c>
      <c r="G153" s="29">
        <f t="shared" si="1"/>
        <v>497.1</v>
      </c>
      <c r="H153" s="8">
        <v>497100</v>
      </c>
      <c r="I153" s="8"/>
    </row>
    <row r="154" spans="1:9" ht="47.25" customHeight="1">
      <c r="A154" s="24" t="s">
        <v>397</v>
      </c>
      <c r="B154" s="25" t="s">
        <v>181</v>
      </c>
      <c r="C154" s="25" t="s">
        <v>398</v>
      </c>
      <c r="D154" s="26" t="s">
        <v>132</v>
      </c>
      <c r="E154" s="27" t="s">
        <v>133</v>
      </c>
      <c r="F154" s="28" t="s">
        <v>264</v>
      </c>
      <c r="G154" s="29">
        <f t="shared" si="1"/>
        <v>686986.5</v>
      </c>
      <c r="H154" s="8">
        <f>H155</f>
        <v>686986500</v>
      </c>
      <c r="I154" s="8"/>
    </row>
    <row r="155" spans="1:9" ht="45">
      <c r="A155" s="24" t="s">
        <v>399</v>
      </c>
      <c r="B155" s="25" t="s">
        <v>181</v>
      </c>
      <c r="C155" s="25" t="s">
        <v>398</v>
      </c>
      <c r="D155" s="26" t="s">
        <v>183</v>
      </c>
      <c r="E155" s="27" t="s">
        <v>133</v>
      </c>
      <c r="F155" s="28" t="s">
        <v>264</v>
      </c>
      <c r="G155" s="29">
        <f t="shared" si="1"/>
        <v>686986.5</v>
      </c>
      <c r="H155" s="8">
        <f>H156+H157+H158+H159+H160+H161+H162+H163+H166+H167+H168+H169+H170+H171+H172+H173+H174+H175+H176+H177+H178+H179+H180+H181+H182+H183+H184+H185+H186+H187+H188+H189+H190+H191+H192+H193+H194+H195+H196+H197+H198+H199+H200+H201+H202+H203+H204+H205+H206+H210+H213+H214+H215</f>
        <v>686986500</v>
      </c>
      <c r="I155" s="8"/>
    </row>
    <row r="156" spans="1:9" ht="45">
      <c r="A156" s="24" t="s">
        <v>101</v>
      </c>
      <c r="B156" s="25" t="s">
        <v>181</v>
      </c>
      <c r="C156" s="25" t="s">
        <v>398</v>
      </c>
      <c r="D156" s="26" t="s">
        <v>183</v>
      </c>
      <c r="E156" s="27" t="s">
        <v>400</v>
      </c>
      <c r="F156" s="28" t="s">
        <v>264</v>
      </c>
      <c r="G156" s="29">
        <f t="shared" si="1"/>
        <v>1552.1</v>
      </c>
      <c r="H156" s="8">
        <v>1552100</v>
      </c>
      <c r="I156" s="8"/>
    </row>
    <row r="157" spans="1:9" ht="30">
      <c r="A157" s="24" t="s">
        <v>100</v>
      </c>
      <c r="B157" s="25" t="s">
        <v>181</v>
      </c>
      <c r="C157" s="25" t="s">
        <v>398</v>
      </c>
      <c r="D157" s="26" t="s">
        <v>183</v>
      </c>
      <c r="E157" s="27" t="s">
        <v>401</v>
      </c>
      <c r="F157" s="28" t="s">
        <v>264</v>
      </c>
      <c r="G157" s="29">
        <f t="shared" si="1"/>
        <v>27.5</v>
      </c>
      <c r="H157" s="8">
        <v>27500</v>
      </c>
      <c r="I157" s="8"/>
    </row>
    <row r="158" spans="1:9" ht="45">
      <c r="A158" s="24" t="s">
        <v>402</v>
      </c>
      <c r="B158" s="25" t="s">
        <v>181</v>
      </c>
      <c r="C158" s="25" t="s">
        <v>398</v>
      </c>
      <c r="D158" s="26" t="s">
        <v>183</v>
      </c>
      <c r="E158" s="27" t="s">
        <v>403</v>
      </c>
      <c r="F158" s="28" t="s">
        <v>264</v>
      </c>
      <c r="G158" s="29">
        <f t="shared" si="1"/>
        <v>54558.1</v>
      </c>
      <c r="H158" s="8">
        <v>54558100</v>
      </c>
      <c r="I158" s="8"/>
    </row>
    <row r="159" spans="1:9" ht="48" customHeight="1">
      <c r="A159" s="24" t="s">
        <v>404</v>
      </c>
      <c r="B159" s="25" t="s">
        <v>181</v>
      </c>
      <c r="C159" s="25" t="s">
        <v>398</v>
      </c>
      <c r="D159" s="26" t="s">
        <v>183</v>
      </c>
      <c r="E159" s="27" t="s">
        <v>405</v>
      </c>
      <c r="F159" s="28" t="s">
        <v>264</v>
      </c>
      <c r="G159" s="29">
        <f t="shared" si="1"/>
        <v>965.7</v>
      </c>
      <c r="H159" s="8">
        <v>965700</v>
      </c>
      <c r="I159" s="8"/>
    </row>
    <row r="160" spans="1:9" ht="30">
      <c r="A160" s="24" t="s">
        <v>98</v>
      </c>
      <c r="B160" s="25" t="s">
        <v>181</v>
      </c>
      <c r="C160" s="25" t="s">
        <v>398</v>
      </c>
      <c r="D160" s="26" t="s">
        <v>183</v>
      </c>
      <c r="E160" s="27" t="s">
        <v>406</v>
      </c>
      <c r="F160" s="28" t="s">
        <v>264</v>
      </c>
      <c r="G160" s="29">
        <f t="shared" si="1"/>
        <v>12421.2</v>
      </c>
      <c r="H160" s="8">
        <v>12421200</v>
      </c>
      <c r="I160" s="8"/>
    </row>
    <row r="161" spans="1:9" ht="48.75" customHeight="1">
      <c r="A161" s="24" t="s">
        <v>99</v>
      </c>
      <c r="B161" s="25" t="s">
        <v>181</v>
      </c>
      <c r="C161" s="25" t="s">
        <v>398</v>
      </c>
      <c r="D161" s="26" t="s">
        <v>183</v>
      </c>
      <c r="E161" s="27" t="s">
        <v>407</v>
      </c>
      <c r="F161" s="28" t="s">
        <v>264</v>
      </c>
      <c r="G161" s="29">
        <f t="shared" si="1"/>
        <v>11068.5</v>
      </c>
      <c r="H161" s="8">
        <v>11068500</v>
      </c>
      <c r="I161" s="8"/>
    </row>
    <row r="162" spans="1:9" ht="30">
      <c r="A162" s="24" t="s">
        <v>100</v>
      </c>
      <c r="B162" s="25" t="s">
        <v>181</v>
      </c>
      <c r="C162" s="25" t="s">
        <v>398</v>
      </c>
      <c r="D162" s="26" t="s">
        <v>183</v>
      </c>
      <c r="E162" s="27" t="s">
        <v>408</v>
      </c>
      <c r="F162" s="28" t="s">
        <v>264</v>
      </c>
      <c r="G162" s="29">
        <f t="shared" si="1"/>
        <v>415.8</v>
      </c>
      <c r="H162" s="8">
        <v>415800</v>
      </c>
      <c r="I162" s="8"/>
    </row>
    <row r="163" spans="1:9" ht="227.25" customHeight="1">
      <c r="A163" s="53" t="s">
        <v>409</v>
      </c>
      <c r="B163" s="25" t="s">
        <v>181</v>
      </c>
      <c r="C163" s="25" t="s">
        <v>398</v>
      </c>
      <c r="D163" s="26" t="s">
        <v>183</v>
      </c>
      <c r="E163" s="27" t="s">
        <v>410</v>
      </c>
      <c r="F163" s="28" t="s">
        <v>264</v>
      </c>
      <c r="G163" s="29">
        <f t="shared" si="1"/>
        <v>397.9</v>
      </c>
      <c r="H163" s="8">
        <f>H164+H165</f>
        <v>397900</v>
      </c>
      <c r="I163" s="8"/>
    </row>
    <row r="164" spans="1:9" ht="17.25" customHeight="1">
      <c r="A164" s="36" t="s">
        <v>102</v>
      </c>
      <c r="B164" s="25" t="s">
        <v>181</v>
      </c>
      <c r="C164" s="25" t="s">
        <v>398</v>
      </c>
      <c r="D164" s="26" t="s">
        <v>183</v>
      </c>
      <c r="E164" s="27" t="s">
        <v>411</v>
      </c>
      <c r="F164" s="28" t="s">
        <v>264</v>
      </c>
      <c r="G164" s="29">
        <f t="shared" si="1"/>
        <v>391</v>
      </c>
      <c r="H164" s="8">
        <v>391000</v>
      </c>
      <c r="I164" s="8"/>
    </row>
    <row r="165" spans="1:9" ht="168" customHeight="1">
      <c r="A165" s="36" t="s">
        <v>412</v>
      </c>
      <c r="B165" s="25" t="s">
        <v>181</v>
      </c>
      <c r="C165" s="25" t="s">
        <v>398</v>
      </c>
      <c r="D165" s="26" t="s">
        <v>183</v>
      </c>
      <c r="E165" s="27" t="s">
        <v>413</v>
      </c>
      <c r="F165" s="28" t="s">
        <v>264</v>
      </c>
      <c r="G165" s="29">
        <f t="shared" si="1"/>
        <v>6.9</v>
      </c>
      <c r="H165" s="8">
        <v>6900</v>
      </c>
      <c r="I165" s="8"/>
    </row>
    <row r="166" spans="1:9" ht="61.5" customHeight="1">
      <c r="A166" s="24" t="s">
        <v>414</v>
      </c>
      <c r="B166" s="25" t="s">
        <v>181</v>
      </c>
      <c r="C166" s="25" t="s">
        <v>398</v>
      </c>
      <c r="D166" s="26" t="s">
        <v>183</v>
      </c>
      <c r="E166" s="27" t="s">
        <v>415</v>
      </c>
      <c r="F166" s="28" t="s">
        <v>264</v>
      </c>
      <c r="G166" s="29">
        <f t="shared" si="1"/>
        <v>2600.3</v>
      </c>
      <c r="H166" s="8">
        <v>2600300</v>
      </c>
      <c r="I166" s="8"/>
    </row>
    <row r="167" spans="1:9" ht="60.75" customHeight="1">
      <c r="A167" s="24" t="s">
        <v>416</v>
      </c>
      <c r="B167" s="25" t="s">
        <v>181</v>
      </c>
      <c r="C167" s="25" t="s">
        <v>398</v>
      </c>
      <c r="D167" s="26" t="s">
        <v>183</v>
      </c>
      <c r="E167" s="27" t="s">
        <v>417</v>
      </c>
      <c r="F167" s="28" t="s">
        <v>264</v>
      </c>
      <c r="G167" s="29">
        <f t="shared" si="1"/>
        <v>1343.5</v>
      </c>
      <c r="H167" s="8">
        <v>1343500</v>
      </c>
      <c r="I167" s="8"/>
    </row>
    <row r="168" spans="1:9" ht="91.5" customHeight="1">
      <c r="A168" s="36" t="s">
        <v>418</v>
      </c>
      <c r="B168" s="25" t="s">
        <v>181</v>
      </c>
      <c r="C168" s="25" t="s">
        <v>398</v>
      </c>
      <c r="D168" s="26" t="s">
        <v>183</v>
      </c>
      <c r="E168" s="27" t="s">
        <v>419</v>
      </c>
      <c r="F168" s="28" t="s">
        <v>264</v>
      </c>
      <c r="G168" s="29">
        <f t="shared" si="1"/>
        <v>184.8</v>
      </c>
      <c r="H168" s="8">
        <v>184800</v>
      </c>
      <c r="I168" s="8"/>
    </row>
    <row r="169" spans="1:9" ht="108" customHeight="1">
      <c r="A169" s="24" t="s">
        <v>420</v>
      </c>
      <c r="B169" s="25" t="s">
        <v>181</v>
      </c>
      <c r="C169" s="25" t="s">
        <v>398</v>
      </c>
      <c r="D169" s="26" t="s">
        <v>183</v>
      </c>
      <c r="E169" s="27" t="s">
        <v>421</v>
      </c>
      <c r="F169" s="28" t="s">
        <v>264</v>
      </c>
      <c r="G169" s="29">
        <f t="shared" si="1"/>
        <v>75.7</v>
      </c>
      <c r="H169" s="8">
        <v>75700</v>
      </c>
      <c r="I169" s="8"/>
    </row>
    <row r="170" spans="1:9" ht="45.75" customHeight="1">
      <c r="A170" s="36" t="s">
        <v>422</v>
      </c>
      <c r="B170" s="25" t="s">
        <v>181</v>
      </c>
      <c r="C170" s="25" t="s">
        <v>398</v>
      </c>
      <c r="D170" s="26" t="s">
        <v>183</v>
      </c>
      <c r="E170" s="27" t="s">
        <v>423</v>
      </c>
      <c r="F170" s="28" t="s">
        <v>264</v>
      </c>
      <c r="G170" s="29">
        <f t="shared" si="1"/>
        <v>93.8</v>
      </c>
      <c r="H170" s="8">
        <v>93800</v>
      </c>
      <c r="I170" s="8"/>
    </row>
    <row r="171" spans="1:9" ht="60">
      <c r="A171" s="36" t="s">
        <v>424</v>
      </c>
      <c r="B171" s="25" t="s">
        <v>181</v>
      </c>
      <c r="C171" s="25" t="s">
        <v>398</v>
      </c>
      <c r="D171" s="26" t="s">
        <v>183</v>
      </c>
      <c r="E171" s="27" t="s">
        <v>425</v>
      </c>
      <c r="F171" s="28" t="s">
        <v>264</v>
      </c>
      <c r="G171" s="29">
        <f t="shared" si="1"/>
        <v>147.6</v>
      </c>
      <c r="H171" s="8">
        <v>147600</v>
      </c>
      <c r="I171" s="8"/>
    </row>
    <row r="172" spans="1:9" ht="60" hidden="1">
      <c r="A172" s="36" t="s">
        <v>426</v>
      </c>
      <c r="B172" s="25" t="s">
        <v>181</v>
      </c>
      <c r="C172" s="25" t="s">
        <v>398</v>
      </c>
      <c r="D172" s="26" t="s">
        <v>183</v>
      </c>
      <c r="E172" s="27" t="s">
        <v>427</v>
      </c>
      <c r="F172" s="28" t="s">
        <v>264</v>
      </c>
      <c r="G172" s="29">
        <f t="shared" si="1"/>
        <v>0</v>
      </c>
      <c r="H172" s="8"/>
      <c r="I172" s="8"/>
    </row>
    <row r="173" spans="1:9" ht="75">
      <c r="A173" s="24" t="s">
        <v>428</v>
      </c>
      <c r="B173" s="25" t="s">
        <v>181</v>
      </c>
      <c r="C173" s="25" t="s">
        <v>398</v>
      </c>
      <c r="D173" s="26" t="s">
        <v>183</v>
      </c>
      <c r="E173" s="27" t="s">
        <v>429</v>
      </c>
      <c r="F173" s="28" t="s">
        <v>264</v>
      </c>
      <c r="G173" s="29">
        <f aca="true" t="shared" si="2" ref="G173:G217">H173/1000</f>
        <v>37.1</v>
      </c>
      <c r="H173" s="8">
        <v>37100</v>
      </c>
      <c r="I173" s="8"/>
    </row>
    <row r="174" spans="1:9" ht="63" customHeight="1">
      <c r="A174" s="24" t="s">
        <v>430</v>
      </c>
      <c r="B174" s="25" t="s">
        <v>181</v>
      </c>
      <c r="C174" s="25" t="s">
        <v>398</v>
      </c>
      <c r="D174" s="26" t="s">
        <v>183</v>
      </c>
      <c r="E174" s="27" t="s">
        <v>431</v>
      </c>
      <c r="F174" s="28" t="s">
        <v>264</v>
      </c>
      <c r="G174" s="29">
        <f t="shared" si="2"/>
        <v>10.6</v>
      </c>
      <c r="H174" s="8">
        <v>10600</v>
      </c>
      <c r="I174" s="8"/>
    </row>
    <row r="175" spans="1:9" ht="75">
      <c r="A175" s="24" t="s">
        <v>432</v>
      </c>
      <c r="B175" s="25" t="s">
        <v>181</v>
      </c>
      <c r="C175" s="25" t="s">
        <v>398</v>
      </c>
      <c r="D175" s="26" t="s">
        <v>183</v>
      </c>
      <c r="E175" s="27" t="s">
        <v>433</v>
      </c>
      <c r="F175" s="28" t="s">
        <v>264</v>
      </c>
      <c r="G175" s="29">
        <f t="shared" si="2"/>
        <v>36.3</v>
      </c>
      <c r="H175" s="8">
        <v>36300</v>
      </c>
      <c r="I175" s="8"/>
    </row>
    <row r="176" spans="1:9" ht="60">
      <c r="A176" s="24" t="s">
        <v>434</v>
      </c>
      <c r="B176" s="25" t="s">
        <v>181</v>
      </c>
      <c r="C176" s="25" t="s">
        <v>398</v>
      </c>
      <c r="D176" s="26" t="s">
        <v>183</v>
      </c>
      <c r="E176" s="27" t="s">
        <v>435</v>
      </c>
      <c r="F176" s="28" t="s">
        <v>264</v>
      </c>
      <c r="G176" s="29">
        <f t="shared" si="2"/>
        <v>1077.6</v>
      </c>
      <c r="H176" s="8">
        <v>1077600</v>
      </c>
      <c r="I176" s="8"/>
    </row>
    <row r="177" spans="1:9" ht="45">
      <c r="A177" s="24" t="s">
        <v>436</v>
      </c>
      <c r="B177" s="25" t="s">
        <v>181</v>
      </c>
      <c r="C177" s="25" t="s">
        <v>398</v>
      </c>
      <c r="D177" s="26" t="s">
        <v>183</v>
      </c>
      <c r="E177" s="27" t="s">
        <v>437</v>
      </c>
      <c r="F177" s="28" t="s">
        <v>264</v>
      </c>
      <c r="G177" s="29">
        <f t="shared" si="2"/>
        <v>926.9</v>
      </c>
      <c r="H177" s="8">
        <v>926900</v>
      </c>
      <c r="I177" s="8"/>
    </row>
    <row r="178" spans="1:9" ht="14.25" customHeight="1">
      <c r="A178" s="24" t="s">
        <v>106</v>
      </c>
      <c r="B178" s="25" t="s">
        <v>181</v>
      </c>
      <c r="C178" s="25" t="s">
        <v>398</v>
      </c>
      <c r="D178" s="26" t="s">
        <v>183</v>
      </c>
      <c r="E178" s="27" t="s">
        <v>438</v>
      </c>
      <c r="F178" s="28" t="s">
        <v>264</v>
      </c>
      <c r="G178" s="29">
        <f t="shared" si="2"/>
        <v>536.8</v>
      </c>
      <c r="H178" s="8">
        <v>536800</v>
      </c>
      <c r="I178" s="8"/>
    </row>
    <row r="179" spans="1:9" ht="45">
      <c r="A179" s="24" t="s">
        <v>107</v>
      </c>
      <c r="B179" s="25" t="s">
        <v>181</v>
      </c>
      <c r="C179" s="25" t="s">
        <v>398</v>
      </c>
      <c r="D179" s="26" t="s">
        <v>183</v>
      </c>
      <c r="E179" s="27" t="s">
        <v>439</v>
      </c>
      <c r="F179" s="28" t="s">
        <v>264</v>
      </c>
      <c r="G179" s="29">
        <f t="shared" si="2"/>
        <v>57.6</v>
      </c>
      <c r="H179" s="8">
        <v>57600</v>
      </c>
      <c r="I179" s="8"/>
    </row>
    <row r="180" spans="1:9" ht="30">
      <c r="A180" s="24" t="s">
        <v>108</v>
      </c>
      <c r="B180" s="25" t="s">
        <v>181</v>
      </c>
      <c r="C180" s="25" t="s">
        <v>398</v>
      </c>
      <c r="D180" s="26" t="s">
        <v>183</v>
      </c>
      <c r="E180" s="27" t="s">
        <v>440</v>
      </c>
      <c r="F180" s="28" t="s">
        <v>264</v>
      </c>
      <c r="G180" s="29">
        <f t="shared" si="2"/>
        <v>9.5</v>
      </c>
      <c r="H180" s="8">
        <v>9500</v>
      </c>
      <c r="I180" s="8"/>
    </row>
    <row r="181" spans="1:9" ht="180" customHeight="1">
      <c r="A181" s="54" t="s">
        <v>441</v>
      </c>
      <c r="B181" s="25" t="s">
        <v>181</v>
      </c>
      <c r="C181" s="25" t="s">
        <v>398</v>
      </c>
      <c r="D181" s="26" t="s">
        <v>183</v>
      </c>
      <c r="E181" s="27" t="s">
        <v>442</v>
      </c>
      <c r="F181" s="28" t="s">
        <v>264</v>
      </c>
      <c r="G181" s="29">
        <f t="shared" si="2"/>
        <v>23909.1</v>
      </c>
      <c r="H181" s="8">
        <v>23909100</v>
      </c>
      <c r="I181" s="8"/>
    </row>
    <row r="182" spans="1:9" ht="45">
      <c r="A182" s="24" t="s">
        <v>443</v>
      </c>
      <c r="B182" s="25" t="s">
        <v>181</v>
      </c>
      <c r="C182" s="25" t="s">
        <v>398</v>
      </c>
      <c r="D182" s="26" t="s">
        <v>183</v>
      </c>
      <c r="E182" s="27" t="s">
        <v>444</v>
      </c>
      <c r="F182" s="28" t="s">
        <v>264</v>
      </c>
      <c r="G182" s="29">
        <f t="shared" si="2"/>
        <v>1063.4</v>
      </c>
      <c r="H182" s="8">
        <v>1063400</v>
      </c>
      <c r="I182" s="8"/>
    </row>
    <row r="183" spans="1:9" ht="141" customHeight="1">
      <c r="A183" s="36" t="s">
        <v>445</v>
      </c>
      <c r="B183" s="25" t="s">
        <v>181</v>
      </c>
      <c r="C183" s="25" t="s">
        <v>398</v>
      </c>
      <c r="D183" s="26" t="s">
        <v>183</v>
      </c>
      <c r="E183" s="27" t="s">
        <v>446</v>
      </c>
      <c r="F183" s="28" t="s">
        <v>264</v>
      </c>
      <c r="G183" s="29">
        <f t="shared" si="2"/>
        <v>327.4</v>
      </c>
      <c r="H183" s="8">
        <v>327400</v>
      </c>
      <c r="I183" s="8"/>
    </row>
    <row r="184" spans="1:9" ht="57" customHeight="1">
      <c r="A184" s="36" t="s">
        <v>447</v>
      </c>
      <c r="B184" s="25" t="s">
        <v>181</v>
      </c>
      <c r="C184" s="25" t="s">
        <v>398</v>
      </c>
      <c r="D184" s="26" t="s">
        <v>183</v>
      </c>
      <c r="E184" s="27" t="s">
        <v>448</v>
      </c>
      <c r="F184" s="28" t="s">
        <v>264</v>
      </c>
      <c r="G184" s="29">
        <f t="shared" si="2"/>
        <v>512.2</v>
      </c>
      <c r="H184" s="8">
        <v>512200</v>
      </c>
      <c r="I184" s="8"/>
    </row>
    <row r="185" spans="1:9" ht="30">
      <c r="A185" s="36" t="s">
        <v>449</v>
      </c>
      <c r="B185" s="25" t="s">
        <v>181</v>
      </c>
      <c r="C185" s="25" t="s">
        <v>398</v>
      </c>
      <c r="D185" s="26" t="s">
        <v>183</v>
      </c>
      <c r="E185" s="27" t="s">
        <v>450</v>
      </c>
      <c r="F185" s="28" t="s">
        <v>264</v>
      </c>
      <c r="G185" s="29">
        <f t="shared" si="2"/>
        <v>33.7</v>
      </c>
      <c r="H185" s="8">
        <v>33700</v>
      </c>
      <c r="I185" s="8"/>
    </row>
    <row r="186" spans="1:9" ht="72.75" customHeight="1">
      <c r="A186" s="24" t="s">
        <v>451</v>
      </c>
      <c r="B186" s="25" t="s">
        <v>181</v>
      </c>
      <c r="C186" s="25" t="s">
        <v>398</v>
      </c>
      <c r="D186" s="26" t="s">
        <v>183</v>
      </c>
      <c r="E186" s="27" t="s">
        <v>452</v>
      </c>
      <c r="F186" s="28" t="s">
        <v>264</v>
      </c>
      <c r="G186" s="29">
        <f t="shared" si="2"/>
        <v>43024.9</v>
      </c>
      <c r="H186" s="8">
        <v>43024900</v>
      </c>
      <c r="I186" s="8"/>
    </row>
    <row r="187" spans="1:9" ht="78" customHeight="1">
      <c r="A187" s="24" t="s">
        <v>453</v>
      </c>
      <c r="B187" s="25" t="s">
        <v>181</v>
      </c>
      <c r="C187" s="25" t="s">
        <v>398</v>
      </c>
      <c r="D187" s="26" t="s">
        <v>183</v>
      </c>
      <c r="E187" s="27" t="s">
        <v>454</v>
      </c>
      <c r="F187" s="28" t="s">
        <v>264</v>
      </c>
      <c r="G187" s="29">
        <f t="shared" si="2"/>
        <v>761.3</v>
      </c>
      <c r="H187" s="8">
        <v>761300</v>
      </c>
      <c r="I187" s="8"/>
    </row>
    <row r="188" spans="1:9" ht="75">
      <c r="A188" s="36" t="s">
        <v>455</v>
      </c>
      <c r="B188" s="25" t="s">
        <v>181</v>
      </c>
      <c r="C188" s="25" t="s">
        <v>398</v>
      </c>
      <c r="D188" s="26" t="s">
        <v>183</v>
      </c>
      <c r="E188" s="27" t="s">
        <v>456</v>
      </c>
      <c r="F188" s="28" t="s">
        <v>264</v>
      </c>
      <c r="G188" s="29">
        <f t="shared" si="2"/>
        <v>570</v>
      </c>
      <c r="H188" s="8">
        <v>570000</v>
      </c>
      <c r="I188" s="8"/>
    </row>
    <row r="189" spans="1:9" ht="75">
      <c r="A189" s="36" t="s">
        <v>457</v>
      </c>
      <c r="B189" s="25" t="s">
        <v>181</v>
      </c>
      <c r="C189" s="25" t="s">
        <v>398</v>
      </c>
      <c r="D189" s="26" t="s">
        <v>183</v>
      </c>
      <c r="E189" s="27" t="s">
        <v>458</v>
      </c>
      <c r="F189" s="28" t="s">
        <v>264</v>
      </c>
      <c r="G189" s="29">
        <f t="shared" si="2"/>
        <v>10.1</v>
      </c>
      <c r="H189" s="8">
        <v>10100</v>
      </c>
      <c r="I189" s="8"/>
    </row>
    <row r="190" spans="1:9" ht="60">
      <c r="A190" s="36" t="s">
        <v>459</v>
      </c>
      <c r="B190" s="25" t="s">
        <v>181</v>
      </c>
      <c r="C190" s="25" t="s">
        <v>398</v>
      </c>
      <c r="D190" s="26" t="s">
        <v>183</v>
      </c>
      <c r="E190" s="27" t="s">
        <v>460</v>
      </c>
      <c r="F190" s="28" t="s">
        <v>264</v>
      </c>
      <c r="G190" s="29">
        <f t="shared" si="2"/>
        <v>1800</v>
      </c>
      <c r="H190" s="8">
        <v>1800000</v>
      </c>
      <c r="I190" s="8"/>
    </row>
    <row r="191" spans="1:9" ht="120">
      <c r="A191" s="36" t="s">
        <v>461</v>
      </c>
      <c r="B191" s="25" t="s">
        <v>181</v>
      </c>
      <c r="C191" s="25" t="s">
        <v>398</v>
      </c>
      <c r="D191" s="26" t="s">
        <v>183</v>
      </c>
      <c r="E191" s="27" t="s">
        <v>462</v>
      </c>
      <c r="F191" s="28" t="s">
        <v>264</v>
      </c>
      <c r="G191" s="29">
        <f t="shared" si="2"/>
        <v>365.8</v>
      </c>
      <c r="H191" s="8">
        <v>365800</v>
      </c>
      <c r="I191" s="8"/>
    </row>
    <row r="192" spans="1:9" ht="183" customHeight="1">
      <c r="A192" s="24" t="s">
        <v>463</v>
      </c>
      <c r="B192" s="25" t="s">
        <v>181</v>
      </c>
      <c r="C192" s="25" t="s">
        <v>398</v>
      </c>
      <c r="D192" s="26" t="s">
        <v>183</v>
      </c>
      <c r="E192" s="27" t="s">
        <v>464</v>
      </c>
      <c r="F192" s="28" t="s">
        <v>264</v>
      </c>
      <c r="G192" s="29">
        <f t="shared" si="2"/>
        <v>327230.1</v>
      </c>
      <c r="H192" s="8">
        <v>327230100</v>
      </c>
      <c r="I192" s="8"/>
    </row>
    <row r="193" spans="1:9" ht="60">
      <c r="A193" s="24" t="s">
        <v>465</v>
      </c>
      <c r="B193" s="25" t="s">
        <v>181</v>
      </c>
      <c r="C193" s="25" t="s">
        <v>398</v>
      </c>
      <c r="D193" s="26" t="s">
        <v>183</v>
      </c>
      <c r="E193" s="27" t="s">
        <v>466</v>
      </c>
      <c r="F193" s="28" t="s">
        <v>264</v>
      </c>
      <c r="G193" s="29">
        <f t="shared" si="2"/>
        <v>828.1</v>
      </c>
      <c r="H193" s="8">
        <v>828100</v>
      </c>
      <c r="I193" s="8"/>
    </row>
    <row r="194" spans="1:9" ht="60">
      <c r="A194" s="24" t="s">
        <v>467</v>
      </c>
      <c r="B194" s="25" t="s">
        <v>181</v>
      </c>
      <c r="C194" s="25" t="s">
        <v>398</v>
      </c>
      <c r="D194" s="26" t="s">
        <v>183</v>
      </c>
      <c r="E194" s="27" t="s">
        <v>468</v>
      </c>
      <c r="F194" s="28" t="s">
        <v>270</v>
      </c>
      <c r="G194" s="29">
        <f t="shared" si="2"/>
        <v>17913.9</v>
      </c>
      <c r="H194" s="8">
        <v>17913900</v>
      </c>
      <c r="I194" s="8"/>
    </row>
    <row r="195" spans="1:9" ht="45" customHeight="1">
      <c r="A195" s="24" t="s">
        <v>469</v>
      </c>
      <c r="B195" s="25" t="s">
        <v>181</v>
      </c>
      <c r="C195" s="25" t="s">
        <v>398</v>
      </c>
      <c r="D195" s="26" t="s">
        <v>183</v>
      </c>
      <c r="E195" s="27" t="s">
        <v>470</v>
      </c>
      <c r="F195" s="28" t="s">
        <v>264</v>
      </c>
      <c r="G195" s="29">
        <f t="shared" si="2"/>
        <v>1854.4</v>
      </c>
      <c r="H195" s="8">
        <v>1854400</v>
      </c>
      <c r="I195" s="8"/>
    </row>
    <row r="196" spans="1:9" ht="45">
      <c r="A196" s="24" t="s">
        <v>471</v>
      </c>
      <c r="B196" s="25" t="s">
        <v>181</v>
      </c>
      <c r="C196" s="25" t="s">
        <v>398</v>
      </c>
      <c r="D196" s="26" t="s">
        <v>183</v>
      </c>
      <c r="E196" s="27" t="s">
        <v>472</v>
      </c>
      <c r="F196" s="28" t="s">
        <v>264</v>
      </c>
      <c r="G196" s="29">
        <f t="shared" si="2"/>
        <v>3058.3</v>
      </c>
      <c r="H196" s="8">
        <v>3058300</v>
      </c>
      <c r="I196" s="8"/>
    </row>
    <row r="197" spans="1:9" ht="90">
      <c r="A197" s="24" t="s">
        <v>473</v>
      </c>
      <c r="B197" s="25" t="s">
        <v>181</v>
      </c>
      <c r="C197" s="25" t="s">
        <v>398</v>
      </c>
      <c r="D197" s="26" t="s">
        <v>183</v>
      </c>
      <c r="E197" s="27" t="s">
        <v>474</v>
      </c>
      <c r="F197" s="28" t="s">
        <v>264</v>
      </c>
      <c r="G197" s="29">
        <f t="shared" si="2"/>
        <v>26443.8</v>
      </c>
      <c r="H197" s="8">
        <v>26443800</v>
      </c>
      <c r="I197" s="8"/>
    </row>
    <row r="198" spans="1:9" ht="45">
      <c r="A198" s="36" t="s">
        <v>475</v>
      </c>
      <c r="B198" s="25" t="s">
        <v>181</v>
      </c>
      <c r="C198" s="25" t="s">
        <v>398</v>
      </c>
      <c r="D198" s="26" t="s">
        <v>183</v>
      </c>
      <c r="E198" s="27" t="s">
        <v>476</v>
      </c>
      <c r="F198" s="28" t="s">
        <v>264</v>
      </c>
      <c r="G198" s="29">
        <f t="shared" si="2"/>
        <v>15146.2</v>
      </c>
      <c r="H198" s="55">
        <v>15146200</v>
      </c>
      <c r="I198" s="8"/>
    </row>
    <row r="199" spans="1:9" ht="32.25" customHeight="1">
      <c r="A199" s="24" t="s">
        <v>477</v>
      </c>
      <c r="B199" s="25" t="s">
        <v>181</v>
      </c>
      <c r="C199" s="25" t="s">
        <v>398</v>
      </c>
      <c r="D199" s="26" t="s">
        <v>183</v>
      </c>
      <c r="E199" s="27" t="s">
        <v>478</v>
      </c>
      <c r="F199" s="28" t="s">
        <v>264</v>
      </c>
      <c r="G199" s="29">
        <f t="shared" si="2"/>
        <v>337.9</v>
      </c>
      <c r="H199" s="8">
        <v>337900</v>
      </c>
      <c r="I199" s="8"/>
    </row>
    <row r="200" spans="1:9" ht="48.75" customHeight="1">
      <c r="A200" s="24" t="s">
        <v>479</v>
      </c>
      <c r="B200" s="25" t="s">
        <v>181</v>
      </c>
      <c r="C200" s="25" t="s">
        <v>398</v>
      </c>
      <c r="D200" s="26" t="s">
        <v>183</v>
      </c>
      <c r="E200" s="27" t="s">
        <v>480</v>
      </c>
      <c r="F200" s="28" t="s">
        <v>264</v>
      </c>
      <c r="G200" s="29">
        <f t="shared" si="2"/>
        <v>441.8</v>
      </c>
      <c r="H200" s="8">
        <v>441800</v>
      </c>
      <c r="I200" s="8"/>
    </row>
    <row r="201" spans="1:9" ht="44.25" customHeight="1">
      <c r="A201" s="39" t="s">
        <v>481</v>
      </c>
      <c r="B201" s="25" t="s">
        <v>181</v>
      </c>
      <c r="C201" s="25" t="s">
        <v>398</v>
      </c>
      <c r="D201" s="26" t="s">
        <v>183</v>
      </c>
      <c r="E201" s="27" t="s">
        <v>482</v>
      </c>
      <c r="F201" s="28" t="s">
        <v>264</v>
      </c>
      <c r="G201" s="29">
        <f t="shared" si="2"/>
        <v>205</v>
      </c>
      <c r="H201" s="8">
        <v>205000</v>
      </c>
      <c r="I201" s="8"/>
    </row>
    <row r="202" spans="1:9" ht="90.75" customHeight="1">
      <c r="A202" s="54" t="s">
        <v>96</v>
      </c>
      <c r="B202" s="25" t="s">
        <v>181</v>
      </c>
      <c r="C202" s="25" t="s">
        <v>398</v>
      </c>
      <c r="D202" s="26" t="s">
        <v>183</v>
      </c>
      <c r="E202" s="27" t="s">
        <v>133</v>
      </c>
      <c r="F202" s="28" t="s">
        <v>264</v>
      </c>
      <c r="G202" s="29">
        <f t="shared" si="2"/>
        <v>73366.1</v>
      </c>
      <c r="H202" s="8">
        <v>73366100</v>
      </c>
      <c r="I202" s="8"/>
    </row>
    <row r="203" spans="1:9" ht="15">
      <c r="A203" s="24" t="s">
        <v>483</v>
      </c>
      <c r="B203" s="25" t="s">
        <v>181</v>
      </c>
      <c r="C203" s="25" t="s">
        <v>398</v>
      </c>
      <c r="D203" s="26" t="s">
        <v>183</v>
      </c>
      <c r="E203" s="27" t="s">
        <v>484</v>
      </c>
      <c r="F203" s="28" t="s">
        <v>264</v>
      </c>
      <c r="G203" s="29">
        <f t="shared" si="2"/>
        <v>21886.8</v>
      </c>
      <c r="H203" s="8">
        <v>21886800</v>
      </c>
      <c r="I203" s="8"/>
    </row>
    <row r="204" spans="1:9" ht="30">
      <c r="A204" s="24" t="s">
        <v>485</v>
      </c>
      <c r="B204" s="25" t="s">
        <v>181</v>
      </c>
      <c r="C204" s="25" t="s">
        <v>398</v>
      </c>
      <c r="D204" s="26" t="s">
        <v>183</v>
      </c>
      <c r="E204" s="27" t="s">
        <v>486</v>
      </c>
      <c r="F204" s="28" t="s">
        <v>264</v>
      </c>
      <c r="G204" s="29">
        <f t="shared" si="2"/>
        <v>302</v>
      </c>
      <c r="H204" s="8">
        <v>302000</v>
      </c>
      <c r="I204" s="8"/>
    </row>
    <row r="205" spans="1:9" ht="51" customHeight="1" hidden="1">
      <c r="A205" s="37" t="s">
        <v>487</v>
      </c>
      <c r="B205" s="25" t="s">
        <v>181</v>
      </c>
      <c r="C205" s="25" t="s">
        <v>398</v>
      </c>
      <c r="D205" s="26" t="s">
        <v>183</v>
      </c>
      <c r="E205" s="27" t="s">
        <v>488</v>
      </c>
      <c r="F205" s="28" t="s">
        <v>264</v>
      </c>
      <c r="G205" s="29">
        <f t="shared" si="2"/>
        <v>0</v>
      </c>
      <c r="H205" s="8"/>
      <c r="I205" s="8"/>
    </row>
    <row r="206" spans="1:9" ht="89.25" customHeight="1">
      <c r="A206" s="24" t="s">
        <v>489</v>
      </c>
      <c r="B206" s="25" t="s">
        <v>181</v>
      </c>
      <c r="C206" s="25" t="s">
        <v>398</v>
      </c>
      <c r="D206" s="26" t="s">
        <v>183</v>
      </c>
      <c r="E206" s="27" t="s">
        <v>490</v>
      </c>
      <c r="F206" s="28" t="s">
        <v>264</v>
      </c>
      <c r="G206" s="29">
        <f t="shared" si="2"/>
        <v>122.4</v>
      </c>
      <c r="H206" s="56">
        <f>H207+H208+H209</f>
        <v>122400</v>
      </c>
      <c r="I206" s="8"/>
    </row>
    <row r="207" spans="1:9" ht="30" customHeight="1">
      <c r="A207" s="24" t="s">
        <v>491</v>
      </c>
      <c r="B207" s="25" t="s">
        <v>181</v>
      </c>
      <c r="C207" s="25" t="s">
        <v>398</v>
      </c>
      <c r="D207" s="26" t="s">
        <v>183</v>
      </c>
      <c r="E207" s="27" t="s">
        <v>492</v>
      </c>
      <c r="F207" s="28" t="s">
        <v>264</v>
      </c>
      <c r="G207" s="29">
        <f t="shared" si="2"/>
        <v>6.3</v>
      </c>
      <c r="H207" s="8">
        <v>6300</v>
      </c>
      <c r="I207" s="8"/>
    </row>
    <row r="208" spans="1:9" ht="43.5" customHeight="1">
      <c r="A208" s="24" t="s">
        <v>493</v>
      </c>
      <c r="B208" s="25" t="s">
        <v>181</v>
      </c>
      <c r="C208" s="25" t="s">
        <v>398</v>
      </c>
      <c r="D208" s="26" t="s">
        <v>183</v>
      </c>
      <c r="E208" s="27" t="s">
        <v>494</v>
      </c>
      <c r="F208" s="28" t="s">
        <v>264</v>
      </c>
      <c r="G208" s="29">
        <f t="shared" si="2"/>
        <v>114</v>
      </c>
      <c r="H208" s="8">
        <v>114000</v>
      </c>
      <c r="I208" s="8"/>
    </row>
    <row r="209" spans="1:9" ht="62.25" customHeight="1">
      <c r="A209" s="24" t="s">
        <v>495</v>
      </c>
      <c r="B209" s="25" t="s">
        <v>181</v>
      </c>
      <c r="C209" s="25" t="s">
        <v>398</v>
      </c>
      <c r="D209" s="26" t="s">
        <v>183</v>
      </c>
      <c r="E209" s="27" t="s">
        <v>496</v>
      </c>
      <c r="F209" s="28" t="s">
        <v>264</v>
      </c>
      <c r="G209" s="29">
        <f t="shared" si="2"/>
        <v>2.1</v>
      </c>
      <c r="H209" s="8">
        <v>2100</v>
      </c>
      <c r="I209" s="8"/>
    </row>
    <row r="210" spans="1:9" ht="194.25" customHeight="1">
      <c r="A210" s="53" t="s">
        <v>497</v>
      </c>
      <c r="B210" s="25" t="s">
        <v>181</v>
      </c>
      <c r="C210" s="25" t="s">
        <v>398</v>
      </c>
      <c r="D210" s="26" t="s">
        <v>183</v>
      </c>
      <c r="E210" s="27" t="s">
        <v>498</v>
      </c>
      <c r="F210" s="28" t="s">
        <v>264</v>
      </c>
      <c r="G210" s="29">
        <f t="shared" si="2"/>
        <v>36105</v>
      </c>
      <c r="H210" s="8">
        <f>H211+H212</f>
        <v>36105000</v>
      </c>
      <c r="I210" s="8"/>
    </row>
    <row r="211" spans="1:9" ht="102" customHeight="1">
      <c r="A211" s="36" t="s">
        <v>103</v>
      </c>
      <c r="B211" s="25" t="s">
        <v>181</v>
      </c>
      <c r="C211" s="25" t="s">
        <v>398</v>
      </c>
      <c r="D211" s="26" t="s">
        <v>183</v>
      </c>
      <c r="E211" s="27" t="s">
        <v>499</v>
      </c>
      <c r="F211" s="28" t="s">
        <v>264</v>
      </c>
      <c r="G211" s="29">
        <f t="shared" si="2"/>
        <v>35477.1</v>
      </c>
      <c r="H211" s="8">
        <v>35477100</v>
      </c>
      <c r="I211" s="8"/>
    </row>
    <row r="212" spans="1:9" ht="105">
      <c r="A212" s="36" t="s">
        <v>500</v>
      </c>
      <c r="B212" s="25" t="s">
        <v>181</v>
      </c>
      <c r="C212" s="25" t="s">
        <v>398</v>
      </c>
      <c r="D212" s="26" t="s">
        <v>183</v>
      </c>
      <c r="E212" s="27" t="s">
        <v>501</v>
      </c>
      <c r="F212" s="28" t="s">
        <v>264</v>
      </c>
      <c r="G212" s="29">
        <f t="shared" si="2"/>
        <v>627.9</v>
      </c>
      <c r="H212" s="8">
        <v>627900</v>
      </c>
      <c r="I212" s="8"/>
    </row>
    <row r="213" spans="1:9" ht="33" customHeight="1">
      <c r="A213" s="42" t="s">
        <v>104</v>
      </c>
      <c r="B213" s="25" t="s">
        <v>181</v>
      </c>
      <c r="C213" s="25" t="s">
        <v>398</v>
      </c>
      <c r="D213" s="26" t="s">
        <v>183</v>
      </c>
      <c r="E213" s="27" t="s">
        <v>502</v>
      </c>
      <c r="F213" s="28" t="s">
        <v>264</v>
      </c>
      <c r="G213" s="29">
        <f t="shared" si="2"/>
        <v>705.1</v>
      </c>
      <c r="H213" s="8">
        <v>705100</v>
      </c>
      <c r="I213" s="8"/>
    </row>
    <row r="214" spans="1:9" ht="15">
      <c r="A214" s="24" t="s">
        <v>105</v>
      </c>
      <c r="B214" s="25" t="s">
        <v>181</v>
      </c>
      <c r="C214" s="25" t="s">
        <v>398</v>
      </c>
      <c r="D214" s="26" t="s">
        <v>183</v>
      </c>
      <c r="E214" s="27" t="s">
        <v>503</v>
      </c>
      <c r="F214" s="28"/>
      <c r="G214" s="29">
        <f t="shared" si="2"/>
        <v>12.5</v>
      </c>
      <c r="H214" s="8">
        <v>12500</v>
      </c>
      <c r="I214" s="8"/>
    </row>
    <row r="215" spans="1:9" ht="138" customHeight="1">
      <c r="A215" s="57" t="s">
        <v>504</v>
      </c>
      <c r="B215" s="25" t="s">
        <v>181</v>
      </c>
      <c r="C215" s="25" t="s">
        <v>398</v>
      </c>
      <c r="D215" s="26" t="s">
        <v>183</v>
      </c>
      <c r="E215" s="27" t="s">
        <v>505</v>
      </c>
      <c r="F215" s="28" t="s">
        <v>264</v>
      </c>
      <c r="G215" s="29">
        <f t="shared" si="2"/>
        <v>104.3</v>
      </c>
      <c r="H215" s="8">
        <v>104300</v>
      </c>
      <c r="I215" s="8"/>
    </row>
    <row r="216" spans="1:9" ht="71.25" customHeight="1">
      <c r="A216" s="24" t="s">
        <v>506</v>
      </c>
      <c r="B216" s="25" t="s">
        <v>181</v>
      </c>
      <c r="C216" s="25" t="s">
        <v>507</v>
      </c>
      <c r="D216" s="26" t="s">
        <v>132</v>
      </c>
      <c r="E216" s="27" t="s">
        <v>133</v>
      </c>
      <c r="F216" s="28" t="s">
        <v>264</v>
      </c>
      <c r="G216" s="29">
        <f t="shared" si="2"/>
        <v>3812.1</v>
      </c>
      <c r="H216" s="8">
        <f>H217+H218</f>
        <v>3812100</v>
      </c>
      <c r="I216" s="8"/>
    </row>
    <row r="217" spans="1:9" ht="80.25" customHeight="1">
      <c r="A217" s="24" t="s">
        <v>506</v>
      </c>
      <c r="B217" s="25" t="s">
        <v>181</v>
      </c>
      <c r="C217" s="25" t="s">
        <v>507</v>
      </c>
      <c r="D217" s="26" t="s">
        <v>183</v>
      </c>
      <c r="E217" s="27" t="s">
        <v>388</v>
      </c>
      <c r="F217" s="28" t="s">
        <v>264</v>
      </c>
      <c r="G217" s="29">
        <f t="shared" si="2"/>
        <v>1953</v>
      </c>
      <c r="H217" s="8">
        <v>1953000</v>
      </c>
      <c r="I217" s="8"/>
    </row>
    <row r="218" spans="1:9" ht="72" customHeight="1">
      <c r="A218" s="36" t="s">
        <v>508</v>
      </c>
      <c r="B218" s="25" t="s">
        <v>181</v>
      </c>
      <c r="C218" s="25" t="s">
        <v>507</v>
      </c>
      <c r="D218" s="26" t="s">
        <v>183</v>
      </c>
      <c r="E218" s="27" t="s">
        <v>276</v>
      </c>
      <c r="F218" s="28" t="s">
        <v>264</v>
      </c>
      <c r="G218" s="29">
        <f>H218/1000</f>
        <v>1859.1</v>
      </c>
      <c r="H218" s="8">
        <v>1859100</v>
      </c>
      <c r="I218" s="8"/>
    </row>
    <row r="219" spans="1:9" ht="90" hidden="1">
      <c r="A219" s="51" t="s">
        <v>0</v>
      </c>
      <c r="B219" s="25" t="s">
        <v>181</v>
      </c>
      <c r="C219" s="25" t="s">
        <v>1</v>
      </c>
      <c r="D219" s="26" t="s">
        <v>132</v>
      </c>
      <c r="E219" s="27" t="s">
        <v>130</v>
      </c>
      <c r="F219" s="28" t="s">
        <v>264</v>
      </c>
      <c r="G219" s="29">
        <f>H219/1000</f>
        <v>0</v>
      </c>
      <c r="H219" s="8">
        <v>0</v>
      </c>
      <c r="I219" s="8"/>
    </row>
    <row r="220" spans="1:9" ht="86.25" customHeight="1" hidden="1">
      <c r="A220" s="24" t="s">
        <v>2</v>
      </c>
      <c r="B220" s="25" t="s">
        <v>181</v>
      </c>
      <c r="C220" s="25" t="s">
        <v>1</v>
      </c>
      <c r="D220" s="26" t="s">
        <v>183</v>
      </c>
      <c r="E220" s="27" t="s">
        <v>133</v>
      </c>
      <c r="F220" s="28" t="s">
        <v>264</v>
      </c>
      <c r="G220" s="29">
        <f aca="true" t="shared" si="3" ref="G220:G257">H220/1000</f>
        <v>0</v>
      </c>
      <c r="H220" s="8">
        <v>0</v>
      </c>
      <c r="I220" s="8"/>
    </row>
    <row r="221" spans="1:9" ht="105">
      <c r="A221" s="24" t="s">
        <v>3</v>
      </c>
      <c r="B221" s="25" t="s">
        <v>181</v>
      </c>
      <c r="C221" s="25" t="s">
        <v>1</v>
      </c>
      <c r="D221" s="26" t="s">
        <v>183</v>
      </c>
      <c r="E221" s="27" t="s">
        <v>4</v>
      </c>
      <c r="F221" s="28" t="s">
        <v>264</v>
      </c>
      <c r="G221" s="29">
        <f t="shared" si="3"/>
        <v>2328.4</v>
      </c>
      <c r="H221" s="8">
        <v>2328400</v>
      </c>
      <c r="I221" s="8"/>
    </row>
    <row r="222" spans="1:9" ht="90">
      <c r="A222" s="24" t="s">
        <v>5</v>
      </c>
      <c r="B222" s="25" t="s">
        <v>181</v>
      </c>
      <c r="C222" s="25" t="s">
        <v>1</v>
      </c>
      <c r="D222" s="26" t="s">
        <v>183</v>
      </c>
      <c r="E222" s="27" t="s">
        <v>6</v>
      </c>
      <c r="F222" s="28" t="s">
        <v>264</v>
      </c>
      <c r="G222" s="29">
        <f t="shared" si="3"/>
        <v>46.6</v>
      </c>
      <c r="H222" s="8">
        <v>46600</v>
      </c>
      <c r="I222" s="8"/>
    </row>
    <row r="223" spans="1:9" ht="127.5" customHeight="1" hidden="1">
      <c r="A223" s="24" t="s">
        <v>7</v>
      </c>
      <c r="B223" s="25" t="s">
        <v>270</v>
      </c>
      <c r="C223" s="25" t="s">
        <v>8</v>
      </c>
      <c r="D223" s="26" t="s">
        <v>270</v>
      </c>
      <c r="E223" s="27" t="s">
        <v>270</v>
      </c>
      <c r="F223" s="28" t="s">
        <v>270</v>
      </c>
      <c r="G223" s="29">
        <f t="shared" si="3"/>
        <v>0</v>
      </c>
      <c r="H223" s="8">
        <f>H224+H226</f>
        <v>0</v>
      </c>
      <c r="I223" s="8"/>
    </row>
    <row r="224" spans="1:9" ht="12.75" customHeight="1" hidden="1">
      <c r="A224" s="24" t="s">
        <v>9</v>
      </c>
      <c r="B224" s="25" t="s">
        <v>270</v>
      </c>
      <c r="C224" s="25" t="s">
        <v>8</v>
      </c>
      <c r="D224" s="26" t="s">
        <v>270</v>
      </c>
      <c r="E224" s="27" t="s">
        <v>388</v>
      </c>
      <c r="F224" s="28" t="s">
        <v>270</v>
      </c>
      <c r="G224" s="29">
        <f t="shared" si="3"/>
        <v>0</v>
      </c>
      <c r="H224" s="8">
        <f>H225</f>
        <v>0</v>
      </c>
      <c r="I224" s="8"/>
    </row>
    <row r="225" spans="1:9" ht="127.5" customHeight="1" hidden="1">
      <c r="A225" s="24" t="s">
        <v>7</v>
      </c>
      <c r="B225" s="25" t="s">
        <v>181</v>
      </c>
      <c r="C225" s="25" t="s">
        <v>8</v>
      </c>
      <c r="D225" s="26" t="s">
        <v>183</v>
      </c>
      <c r="E225" s="27" t="s">
        <v>388</v>
      </c>
      <c r="F225" s="28" t="s">
        <v>264</v>
      </c>
      <c r="G225" s="29">
        <f t="shared" si="3"/>
        <v>0</v>
      </c>
      <c r="H225" s="8">
        <v>0</v>
      </c>
      <c r="I225" s="8"/>
    </row>
    <row r="226" spans="1:9" ht="12.75" customHeight="1" hidden="1">
      <c r="A226" s="24" t="s">
        <v>389</v>
      </c>
      <c r="B226" s="25" t="s">
        <v>270</v>
      </c>
      <c r="C226" s="25" t="s">
        <v>8</v>
      </c>
      <c r="D226" s="26" t="s">
        <v>270</v>
      </c>
      <c r="E226" s="27" t="s">
        <v>276</v>
      </c>
      <c r="F226" s="28" t="s">
        <v>270</v>
      </c>
      <c r="G226" s="29">
        <f t="shared" si="3"/>
        <v>0</v>
      </c>
      <c r="H226" s="8">
        <f>H227</f>
        <v>0</v>
      </c>
      <c r="I226" s="8"/>
    </row>
    <row r="227" spans="1:9" ht="127.5" customHeight="1" hidden="1">
      <c r="A227" s="24" t="s">
        <v>7</v>
      </c>
      <c r="B227" s="25" t="s">
        <v>181</v>
      </c>
      <c r="C227" s="25" t="s">
        <v>8</v>
      </c>
      <c r="D227" s="26" t="s">
        <v>183</v>
      </c>
      <c r="E227" s="27" t="s">
        <v>276</v>
      </c>
      <c r="F227" s="28" t="s">
        <v>264</v>
      </c>
      <c r="G227" s="29">
        <f t="shared" si="3"/>
        <v>0</v>
      </c>
      <c r="H227" s="8">
        <v>0</v>
      </c>
      <c r="I227" s="8"/>
    </row>
    <row r="228" spans="1:10" ht="91.5" customHeight="1" hidden="1">
      <c r="A228" s="39" t="s">
        <v>10</v>
      </c>
      <c r="B228" s="25" t="s">
        <v>181</v>
      </c>
      <c r="C228" s="25" t="s">
        <v>8</v>
      </c>
      <c r="D228" s="26" t="s">
        <v>183</v>
      </c>
      <c r="E228" s="27" t="s">
        <v>388</v>
      </c>
      <c r="F228" s="28" t="s">
        <v>264</v>
      </c>
      <c r="G228" s="29">
        <f t="shared" si="3"/>
        <v>0</v>
      </c>
      <c r="H228" s="8">
        <f>I228</f>
        <v>0</v>
      </c>
      <c r="I228" s="8"/>
      <c r="J228" s="4"/>
    </row>
    <row r="229" spans="1:9" ht="74.25" customHeight="1" hidden="1">
      <c r="A229" s="39" t="s">
        <v>11</v>
      </c>
      <c r="B229" s="25" t="s">
        <v>181</v>
      </c>
      <c r="C229" s="25" t="s">
        <v>8</v>
      </c>
      <c r="D229" s="26" t="s">
        <v>183</v>
      </c>
      <c r="E229" s="27" t="s">
        <v>276</v>
      </c>
      <c r="F229" s="28" t="s">
        <v>264</v>
      </c>
      <c r="G229" s="29">
        <f t="shared" si="3"/>
        <v>0</v>
      </c>
      <c r="H229" s="8"/>
      <c r="I229" s="8">
        <v>0</v>
      </c>
    </row>
    <row r="230" spans="1:9" ht="90" customHeight="1" hidden="1">
      <c r="A230" s="43" t="s">
        <v>12</v>
      </c>
      <c r="B230" s="25" t="s">
        <v>181</v>
      </c>
      <c r="C230" s="25" t="s">
        <v>13</v>
      </c>
      <c r="D230" s="26" t="s">
        <v>132</v>
      </c>
      <c r="E230" s="27" t="s">
        <v>133</v>
      </c>
      <c r="F230" s="28" t="s">
        <v>264</v>
      </c>
      <c r="G230" s="29">
        <f t="shared" si="3"/>
        <v>0</v>
      </c>
      <c r="H230" s="8"/>
      <c r="I230" s="8"/>
    </row>
    <row r="231" spans="1:9" ht="76.5" customHeight="1" hidden="1">
      <c r="A231" s="44" t="s">
        <v>14</v>
      </c>
      <c r="B231" s="25" t="s">
        <v>181</v>
      </c>
      <c r="C231" s="25" t="s">
        <v>13</v>
      </c>
      <c r="D231" s="26" t="s">
        <v>183</v>
      </c>
      <c r="E231" s="27" t="s">
        <v>133</v>
      </c>
      <c r="F231" s="28" t="s">
        <v>264</v>
      </c>
      <c r="G231" s="29">
        <f t="shared" si="3"/>
        <v>0</v>
      </c>
      <c r="H231" s="8"/>
      <c r="I231" s="8"/>
    </row>
    <row r="232" spans="1:9" ht="75" customHeight="1" hidden="1">
      <c r="A232" s="36" t="s">
        <v>15</v>
      </c>
      <c r="B232" s="25" t="s">
        <v>181</v>
      </c>
      <c r="C232" s="25" t="s">
        <v>13</v>
      </c>
      <c r="D232" s="26" t="s">
        <v>183</v>
      </c>
      <c r="E232" s="27" t="s">
        <v>388</v>
      </c>
      <c r="F232" s="28" t="s">
        <v>264</v>
      </c>
      <c r="G232" s="29">
        <f t="shared" si="3"/>
        <v>0</v>
      </c>
      <c r="H232" s="8"/>
      <c r="I232" s="8"/>
    </row>
    <row r="233" spans="1:9" ht="75" hidden="1">
      <c r="A233" s="36" t="s">
        <v>16</v>
      </c>
      <c r="B233" s="25" t="s">
        <v>181</v>
      </c>
      <c r="C233" s="25" t="s">
        <v>13</v>
      </c>
      <c r="D233" s="26" t="s">
        <v>183</v>
      </c>
      <c r="E233" s="27" t="s">
        <v>276</v>
      </c>
      <c r="F233" s="28" t="s">
        <v>264</v>
      </c>
      <c r="G233" s="29">
        <f t="shared" si="3"/>
        <v>0</v>
      </c>
      <c r="H233" s="8"/>
      <c r="I233" s="8"/>
    </row>
    <row r="234" spans="1:9" ht="15">
      <c r="A234" s="24" t="s">
        <v>17</v>
      </c>
      <c r="B234" s="25" t="s">
        <v>181</v>
      </c>
      <c r="C234" s="25" t="s">
        <v>18</v>
      </c>
      <c r="D234" s="26" t="s">
        <v>132</v>
      </c>
      <c r="E234" s="27" t="s">
        <v>133</v>
      </c>
      <c r="F234" s="28" t="s">
        <v>264</v>
      </c>
      <c r="G234" s="29">
        <f t="shared" si="3"/>
        <v>1813.4</v>
      </c>
      <c r="H234" s="8">
        <f>H235+H237+H251</f>
        <v>1813400</v>
      </c>
      <c r="I234" s="8"/>
    </row>
    <row r="235" spans="1:9" ht="63" customHeight="1">
      <c r="A235" s="24" t="s">
        <v>19</v>
      </c>
      <c r="B235" s="25" t="s">
        <v>181</v>
      </c>
      <c r="C235" s="25" t="s">
        <v>20</v>
      </c>
      <c r="D235" s="26" t="s">
        <v>132</v>
      </c>
      <c r="E235" s="27" t="s">
        <v>133</v>
      </c>
      <c r="F235" s="28" t="s">
        <v>264</v>
      </c>
      <c r="G235" s="29">
        <f t="shared" si="3"/>
        <v>1607.4</v>
      </c>
      <c r="H235" s="8">
        <f>H236</f>
        <v>1607400</v>
      </c>
      <c r="I235" s="8"/>
    </row>
    <row r="236" spans="1:9" ht="63.75" customHeight="1">
      <c r="A236" s="24" t="s">
        <v>19</v>
      </c>
      <c r="B236" s="25" t="s">
        <v>181</v>
      </c>
      <c r="C236" s="25" t="s">
        <v>20</v>
      </c>
      <c r="D236" s="26" t="s">
        <v>183</v>
      </c>
      <c r="E236" s="27" t="s">
        <v>133</v>
      </c>
      <c r="F236" s="28" t="s">
        <v>264</v>
      </c>
      <c r="G236" s="29">
        <f t="shared" si="3"/>
        <v>1607.4</v>
      </c>
      <c r="H236" s="8">
        <v>1607400</v>
      </c>
      <c r="I236" s="8"/>
    </row>
    <row r="237" spans="1:9" ht="60" customHeight="1">
      <c r="A237" s="24" t="s">
        <v>21</v>
      </c>
      <c r="B237" s="25" t="s">
        <v>181</v>
      </c>
      <c r="C237" s="25" t="s">
        <v>22</v>
      </c>
      <c r="D237" s="26" t="s">
        <v>183</v>
      </c>
      <c r="E237" s="27" t="s">
        <v>133</v>
      </c>
      <c r="F237" s="28" t="s">
        <v>264</v>
      </c>
      <c r="G237" s="29">
        <f t="shared" si="3"/>
        <v>206</v>
      </c>
      <c r="H237" s="8">
        <v>206000</v>
      </c>
      <c r="I237" s="8"/>
    </row>
    <row r="238" spans="1:8" ht="15" hidden="1">
      <c r="A238" s="24" t="s">
        <v>23</v>
      </c>
      <c r="B238" s="25" t="s">
        <v>130</v>
      </c>
      <c r="C238" s="25" t="s">
        <v>24</v>
      </c>
      <c r="D238" s="26" t="s">
        <v>25</v>
      </c>
      <c r="E238" s="27" t="s">
        <v>285</v>
      </c>
      <c r="F238" s="28" t="s">
        <v>26</v>
      </c>
      <c r="G238" s="29">
        <f t="shared" si="3"/>
        <v>0</v>
      </c>
      <c r="H238" s="8">
        <f>H239</f>
        <v>0</v>
      </c>
    </row>
    <row r="239" spans="1:8" ht="30" hidden="1">
      <c r="A239" s="24" t="s">
        <v>27</v>
      </c>
      <c r="B239" s="25" t="s">
        <v>130</v>
      </c>
      <c r="C239" s="25" t="s">
        <v>28</v>
      </c>
      <c r="D239" s="26" t="s">
        <v>29</v>
      </c>
      <c r="E239" s="27" t="s">
        <v>30</v>
      </c>
      <c r="F239" s="28" t="s">
        <v>31</v>
      </c>
      <c r="G239" s="29">
        <f t="shared" si="3"/>
        <v>0</v>
      </c>
      <c r="H239" s="8">
        <f>H240+H241</f>
        <v>0</v>
      </c>
    </row>
    <row r="240" spans="1:8" ht="30" hidden="1">
      <c r="A240" s="24" t="s">
        <v>27</v>
      </c>
      <c r="B240" s="25" t="s">
        <v>223</v>
      </c>
      <c r="C240" s="25" t="s">
        <v>28</v>
      </c>
      <c r="D240" s="26" t="s">
        <v>32</v>
      </c>
      <c r="E240" s="27" t="s">
        <v>33</v>
      </c>
      <c r="F240" s="28" t="s">
        <v>34</v>
      </c>
      <c r="G240" s="29">
        <f t="shared" si="3"/>
        <v>0</v>
      </c>
      <c r="H240" s="8">
        <v>0</v>
      </c>
    </row>
    <row r="241" spans="1:8" ht="30" hidden="1">
      <c r="A241" s="24" t="s">
        <v>27</v>
      </c>
      <c r="B241" s="25" t="s">
        <v>35</v>
      </c>
      <c r="C241" s="25" t="s">
        <v>28</v>
      </c>
      <c r="D241" s="26" t="s">
        <v>36</v>
      </c>
      <c r="E241" s="27" t="s">
        <v>37</v>
      </c>
      <c r="F241" s="28" t="s">
        <v>38</v>
      </c>
      <c r="G241" s="29">
        <f t="shared" si="3"/>
        <v>0</v>
      </c>
      <c r="H241" s="8">
        <v>0</v>
      </c>
    </row>
    <row r="242" spans="1:8" ht="75" hidden="1">
      <c r="A242" s="24" t="s">
        <v>39</v>
      </c>
      <c r="B242" s="25" t="s">
        <v>181</v>
      </c>
      <c r="C242" s="25" t="s">
        <v>40</v>
      </c>
      <c r="D242" s="26" t="s">
        <v>191</v>
      </c>
      <c r="E242" s="27" t="s">
        <v>41</v>
      </c>
      <c r="F242" s="28" t="s">
        <v>42</v>
      </c>
      <c r="G242" s="29">
        <f t="shared" si="3"/>
        <v>0</v>
      </c>
      <c r="H242" s="8"/>
    </row>
    <row r="243" spans="1:8" ht="60" hidden="1">
      <c r="A243" s="24" t="s">
        <v>43</v>
      </c>
      <c r="B243" s="25" t="s">
        <v>181</v>
      </c>
      <c r="C243" s="25" t="s">
        <v>44</v>
      </c>
      <c r="D243" s="26" t="s">
        <v>45</v>
      </c>
      <c r="E243" s="27" t="s">
        <v>46</v>
      </c>
      <c r="F243" s="28" t="s">
        <v>47</v>
      </c>
      <c r="G243" s="29">
        <f t="shared" si="3"/>
        <v>0</v>
      </c>
      <c r="H243" s="8"/>
    </row>
    <row r="244" spans="1:8" ht="60" hidden="1">
      <c r="A244" s="24" t="s">
        <v>48</v>
      </c>
      <c r="B244" s="25" t="s">
        <v>270</v>
      </c>
      <c r="C244" s="25" t="s">
        <v>49</v>
      </c>
      <c r="D244" s="26" t="s">
        <v>50</v>
      </c>
      <c r="E244" s="27" t="s">
        <v>51</v>
      </c>
      <c r="F244" s="28" t="s">
        <v>52</v>
      </c>
      <c r="G244" s="29">
        <f t="shared" si="3"/>
        <v>0</v>
      </c>
      <c r="H244" s="8">
        <f>H245</f>
        <v>0</v>
      </c>
    </row>
    <row r="245" spans="1:8" ht="60" hidden="1">
      <c r="A245" s="24" t="s">
        <v>48</v>
      </c>
      <c r="B245" s="25" t="s">
        <v>181</v>
      </c>
      <c r="C245" s="25" t="s">
        <v>49</v>
      </c>
      <c r="D245" s="26" t="s">
        <v>53</v>
      </c>
      <c r="E245" s="27" t="s">
        <v>54</v>
      </c>
      <c r="F245" s="28" t="s">
        <v>55</v>
      </c>
      <c r="G245" s="29">
        <f t="shared" si="3"/>
        <v>0</v>
      </c>
      <c r="H245" s="8">
        <v>0</v>
      </c>
    </row>
    <row r="246" spans="1:8" ht="60" hidden="1">
      <c r="A246" s="24" t="s">
        <v>48</v>
      </c>
      <c r="B246" s="25" t="s">
        <v>270</v>
      </c>
      <c r="C246" s="25" t="s">
        <v>56</v>
      </c>
      <c r="D246" s="26" t="s">
        <v>57</v>
      </c>
      <c r="E246" s="27" t="s">
        <v>58</v>
      </c>
      <c r="F246" s="28" t="s">
        <v>59</v>
      </c>
      <c r="G246" s="29">
        <f t="shared" si="3"/>
        <v>0</v>
      </c>
      <c r="H246" s="8">
        <f>H247</f>
        <v>0</v>
      </c>
    </row>
    <row r="247" spans="1:8" ht="60" hidden="1">
      <c r="A247" s="24" t="s">
        <v>48</v>
      </c>
      <c r="B247" s="25" t="s">
        <v>181</v>
      </c>
      <c r="C247" s="25" t="s">
        <v>56</v>
      </c>
      <c r="D247" s="26" t="s">
        <v>60</v>
      </c>
      <c r="E247" s="27" t="s">
        <v>61</v>
      </c>
      <c r="F247" s="28" t="s">
        <v>62</v>
      </c>
      <c r="G247" s="29">
        <f t="shared" si="3"/>
        <v>0</v>
      </c>
      <c r="H247" s="8">
        <v>0</v>
      </c>
    </row>
    <row r="248" spans="1:8" ht="45" hidden="1">
      <c r="A248" s="24" t="s">
        <v>63</v>
      </c>
      <c r="B248" s="25" t="s">
        <v>270</v>
      </c>
      <c r="C248" s="25" t="s">
        <v>64</v>
      </c>
      <c r="D248" s="26" t="s">
        <v>65</v>
      </c>
      <c r="E248" s="27" t="s">
        <v>66</v>
      </c>
      <c r="F248" s="28" t="s">
        <v>67</v>
      </c>
      <c r="G248" s="29">
        <f t="shared" si="3"/>
        <v>0</v>
      </c>
      <c r="H248" s="8">
        <f>H249</f>
        <v>0</v>
      </c>
    </row>
    <row r="249" spans="1:8" ht="105" hidden="1">
      <c r="A249" s="24" t="s">
        <v>68</v>
      </c>
      <c r="B249" s="25" t="s">
        <v>270</v>
      </c>
      <c r="C249" s="25" t="s">
        <v>69</v>
      </c>
      <c r="D249" s="26" t="s">
        <v>70</v>
      </c>
      <c r="E249" s="27" t="s">
        <v>71</v>
      </c>
      <c r="F249" s="28" t="s">
        <v>72</v>
      </c>
      <c r="G249" s="29">
        <f t="shared" si="3"/>
        <v>0</v>
      </c>
      <c r="H249" s="8">
        <f>H250</f>
        <v>0</v>
      </c>
    </row>
    <row r="250" spans="1:8" ht="105" hidden="1">
      <c r="A250" s="24" t="s">
        <v>68</v>
      </c>
      <c r="B250" s="25" t="s">
        <v>73</v>
      </c>
      <c r="C250" s="25" t="s">
        <v>69</v>
      </c>
      <c r="D250" s="26" t="s">
        <v>74</v>
      </c>
      <c r="E250" s="27" t="s">
        <v>75</v>
      </c>
      <c r="F250" s="28" t="s">
        <v>76</v>
      </c>
      <c r="G250" s="29">
        <f t="shared" si="3"/>
        <v>0</v>
      </c>
      <c r="H250" s="8">
        <v>0</v>
      </c>
    </row>
    <row r="251" spans="1:9" ht="45" hidden="1">
      <c r="A251" s="45" t="s">
        <v>78</v>
      </c>
      <c r="B251" s="9">
        <v>860</v>
      </c>
      <c r="C251" s="9">
        <v>20204999</v>
      </c>
      <c r="D251" s="26" t="s">
        <v>183</v>
      </c>
      <c r="E251" s="27" t="s">
        <v>79</v>
      </c>
      <c r="F251" s="28" t="s">
        <v>264</v>
      </c>
      <c r="G251" s="29">
        <f t="shared" si="3"/>
        <v>0</v>
      </c>
      <c r="H251" s="8"/>
      <c r="I251" s="9"/>
    </row>
    <row r="252" spans="1:9" ht="30" hidden="1">
      <c r="A252" s="45" t="s">
        <v>27</v>
      </c>
      <c r="B252" s="9">
        <v>880</v>
      </c>
      <c r="C252" s="9">
        <v>20705000</v>
      </c>
      <c r="D252" s="26" t="s">
        <v>183</v>
      </c>
      <c r="E252" s="27" t="s">
        <v>133</v>
      </c>
      <c r="F252" s="28" t="s">
        <v>264</v>
      </c>
      <c r="G252" s="29">
        <f t="shared" si="3"/>
        <v>0</v>
      </c>
      <c r="H252" s="8"/>
      <c r="I252" s="9"/>
    </row>
    <row r="253" spans="1:9" ht="135" customHeight="1" hidden="1">
      <c r="A253" s="46" t="s">
        <v>80</v>
      </c>
      <c r="B253" s="9">
        <v>860</v>
      </c>
      <c r="C253" s="9">
        <v>21800000</v>
      </c>
      <c r="D253" s="26" t="s">
        <v>132</v>
      </c>
      <c r="E253" s="27" t="s">
        <v>133</v>
      </c>
      <c r="F253" s="28" t="s">
        <v>130</v>
      </c>
      <c r="G253" s="29">
        <f t="shared" si="3"/>
        <v>0</v>
      </c>
      <c r="H253" s="8">
        <f>H255</f>
        <v>0</v>
      </c>
      <c r="I253" s="8">
        <f>I255</f>
        <v>0</v>
      </c>
    </row>
    <row r="254" spans="1:9" ht="90" customHeight="1" hidden="1">
      <c r="A254" s="31" t="s">
        <v>39</v>
      </c>
      <c r="B254" s="9">
        <v>860</v>
      </c>
      <c r="C254" s="9">
        <v>21805000</v>
      </c>
      <c r="D254" s="26" t="s">
        <v>183</v>
      </c>
      <c r="E254" s="27" t="s">
        <v>133</v>
      </c>
      <c r="F254" s="28" t="s">
        <v>264</v>
      </c>
      <c r="G254" s="29">
        <f t="shared" si="3"/>
        <v>0</v>
      </c>
      <c r="H254" s="8">
        <f>H255</f>
        <v>0</v>
      </c>
      <c r="I254" s="8">
        <f>I255</f>
        <v>0</v>
      </c>
    </row>
    <row r="255" spans="1:9" ht="76.5" customHeight="1" hidden="1">
      <c r="A255" s="24" t="s">
        <v>43</v>
      </c>
      <c r="B255" s="9">
        <v>860</v>
      </c>
      <c r="C255" s="9">
        <v>21805010</v>
      </c>
      <c r="D255" s="26" t="s">
        <v>183</v>
      </c>
      <c r="E255" s="27" t="s">
        <v>133</v>
      </c>
      <c r="F255" s="28" t="s">
        <v>264</v>
      </c>
      <c r="G255" s="29">
        <f t="shared" si="3"/>
        <v>0</v>
      </c>
      <c r="H255" s="8"/>
      <c r="I255" s="8"/>
    </row>
    <row r="256" spans="1:9" ht="60.75" customHeight="1" hidden="1">
      <c r="A256" s="47" t="s">
        <v>81</v>
      </c>
      <c r="B256" s="9">
        <v>860</v>
      </c>
      <c r="C256" s="9">
        <v>21900000</v>
      </c>
      <c r="D256" s="26" t="s">
        <v>132</v>
      </c>
      <c r="E256" s="27" t="s">
        <v>133</v>
      </c>
      <c r="F256" s="28" t="s">
        <v>130</v>
      </c>
      <c r="G256" s="29">
        <f t="shared" si="3"/>
        <v>0</v>
      </c>
      <c r="H256" s="8">
        <f>H257</f>
        <v>0</v>
      </c>
      <c r="I256" s="8">
        <f>I257</f>
        <v>0</v>
      </c>
    </row>
    <row r="257" spans="1:9" ht="62.25" customHeight="1" hidden="1">
      <c r="A257" s="24" t="s">
        <v>48</v>
      </c>
      <c r="B257" s="9">
        <v>860</v>
      </c>
      <c r="C257" s="9">
        <v>21905000</v>
      </c>
      <c r="D257" s="26" t="s">
        <v>183</v>
      </c>
      <c r="E257" s="27" t="s">
        <v>133</v>
      </c>
      <c r="F257" s="28" t="s">
        <v>264</v>
      </c>
      <c r="G257" s="29">
        <f t="shared" si="3"/>
        <v>0</v>
      </c>
      <c r="H257" s="8">
        <f>I257</f>
        <v>0</v>
      </c>
      <c r="I257" s="8"/>
    </row>
    <row r="258" spans="1:8" ht="15">
      <c r="A258" s="3"/>
      <c r="H258" s="3"/>
    </row>
    <row r="259" spans="1:8" ht="15">
      <c r="A259" s="3"/>
      <c r="H259" s="3"/>
    </row>
    <row r="260" spans="1:8" ht="15">
      <c r="A260" s="3"/>
      <c r="H260" s="3"/>
    </row>
    <row r="261" spans="1:8" ht="15">
      <c r="A261" s="3"/>
      <c r="H261" s="3"/>
    </row>
    <row r="262" spans="1:8" ht="15">
      <c r="A262" s="3"/>
      <c r="H262" s="3"/>
    </row>
    <row r="263" spans="1:8" ht="15">
      <c r="A263" s="3"/>
      <c r="H263" s="3"/>
    </row>
    <row r="264" spans="1:8" ht="15">
      <c r="A264" s="3"/>
      <c r="H264" s="3"/>
    </row>
    <row r="265" spans="1:8" ht="15">
      <c r="A265" s="3"/>
      <c r="H265" s="3"/>
    </row>
    <row r="266" spans="1:8" ht="15">
      <c r="A266" s="3"/>
      <c r="H266" s="3"/>
    </row>
    <row r="267" spans="1:8" ht="15">
      <c r="A267" s="3"/>
      <c r="H267" s="3"/>
    </row>
    <row r="268" spans="1:8" ht="15">
      <c r="A268" s="3"/>
      <c r="H268" s="3"/>
    </row>
    <row r="269" spans="1:8" ht="15">
      <c r="A269" s="3"/>
      <c r="H269" s="3"/>
    </row>
    <row r="270" spans="1:8" ht="15">
      <c r="A270" s="3"/>
      <c r="H270" s="3"/>
    </row>
    <row r="271" spans="1:8" ht="15">
      <c r="A271" s="3"/>
      <c r="H271" s="3"/>
    </row>
    <row r="272" spans="1:8" ht="15">
      <c r="A272" s="3"/>
      <c r="H272" s="3"/>
    </row>
    <row r="273" spans="1:8" ht="15">
      <c r="A273" s="3"/>
      <c r="H273" s="3"/>
    </row>
    <row r="274" spans="1:8" ht="15">
      <c r="A274" s="3"/>
      <c r="H274" s="3"/>
    </row>
    <row r="275" spans="1:8" ht="15">
      <c r="A275" s="3"/>
      <c r="H275" s="3"/>
    </row>
    <row r="276" spans="1:8" ht="15">
      <c r="A276" s="3"/>
      <c r="H276" s="3"/>
    </row>
    <row r="277" spans="1:8" ht="15">
      <c r="A277" s="3"/>
      <c r="H277" s="3"/>
    </row>
    <row r="278" spans="1:8" ht="15">
      <c r="A278" s="3"/>
      <c r="H278" s="3"/>
    </row>
    <row r="279" spans="1:8" ht="15">
      <c r="A279" s="3"/>
      <c r="H279" s="3"/>
    </row>
    <row r="280" spans="1:8" ht="15">
      <c r="A280" s="3"/>
      <c r="H280" s="3"/>
    </row>
    <row r="281" spans="1:8" ht="15">
      <c r="A281" s="3"/>
      <c r="H281" s="3"/>
    </row>
    <row r="282" spans="1:8" ht="15">
      <c r="A282" s="3"/>
      <c r="H282" s="3"/>
    </row>
    <row r="283" spans="1:8" ht="15">
      <c r="A283" s="3"/>
      <c r="H283" s="3"/>
    </row>
    <row r="284" spans="1:8" ht="15">
      <c r="A284" s="3"/>
      <c r="H284" s="3"/>
    </row>
    <row r="285" spans="1:8" ht="15">
      <c r="A285" s="3"/>
      <c r="H285" s="3"/>
    </row>
    <row r="286" spans="1:8" ht="15">
      <c r="A286" s="3"/>
      <c r="H286" s="3"/>
    </row>
    <row r="287" spans="1:8" ht="15">
      <c r="A287" s="3"/>
      <c r="H287" s="3"/>
    </row>
    <row r="288" spans="1:8" ht="15">
      <c r="A288" s="3"/>
      <c r="H288" s="3"/>
    </row>
    <row r="289" spans="1:8" ht="15">
      <c r="A289" s="3"/>
      <c r="H289" s="3"/>
    </row>
    <row r="290" spans="1:8" ht="15">
      <c r="A290" s="3"/>
      <c r="H290" s="3"/>
    </row>
    <row r="291" spans="1:8" ht="15">
      <c r="A291" s="3"/>
      <c r="H291" s="3"/>
    </row>
    <row r="292" spans="1:8" ht="15">
      <c r="A292" s="3"/>
      <c r="H292" s="3"/>
    </row>
    <row r="293" spans="1:8" ht="15">
      <c r="A293" s="3"/>
      <c r="H293" s="3"/>
    </row>
    <row r="294" spans="1:8" ht="15">
      <c r="A294" s="3"/>
      <c r="H294" s="3"/>
    </row>
    <row r="295" spans="1:8" ht="15">
      <c r="A295" s="3"/>
      <c r="H295" s="3"/>
    </row>
    <row r="296" spans="1:8" ht="15">
      <c r="A296" s="3"/>
      <c r="H296" s="3"/>
    </row>
    <row r="297" spans="1:8" ht="15">
      <c r="A297" s="3"/>
      <c r="H297" s="3"/>
    </row>
    <row r="298" spans="1:8" ht="15">
      <c r="A298" s="3"/>
      <c r="H298" s="3"/>
    </row>
    <row r="299" spans="1:8" ht="15">
      <c r="A299" s="3"/>
      <c r="H299" s="3"/>
    </row>
    <row r="300" spans="1:8" ht="15">
      <c r="A300" s="3"/>
      <c r="H300" s="3"/>
    </row>
    <row r="301" spans="1:8" ht="15">
      <c r="A301" s="3"/>
      <c r="H301" s="3"/>
    </row>
    <row r="302" spans="1:8" ht="15">
      <c r="A302" s="3"/>
      <c r="H302" s="3"/>
    </row>
    <row r="303" spans="1:8" ht="15">
      <c r="A303" s="3"/>
      <c r="H303" s="3"/>
    </row>
    <row r="304" spans="1:8" ht="15">
      <c r="A304" s="3"/>
      <c r="H304" s="3"/>
    </row>
    <row r="305" spans="1:8" ht="15">
      <c r="A305" s="3"/>
      <c r="H305" s="3"/>
    </row>
    <row r="306" spans="1:8" ht="15">
      <c r="A306" s="3"/>
      <c r="H306" s="3"/>
    </row>
    <row r="307" spans="1:8" ht="15">
      <c r="A307" s="3"/>
      <c r="H307" s="3"/>
    </row>
    <row r="308" spans="1:8" ht="15">
      <c r="A308" s="3"/>
      <c r="H308" s="3"/>
    </row>
    <row r="309" spans="1:8" ht="15">
      <c r="A309" s="3"/>
      <c r="H309" s="3"/>
    </row>
    <row r="310" spans="1:8" ht="15">
      <c r="A310" s="3"/>
      <c r="H310" s="3"/>
    </row>
    <row r="311" spans="1:8" ht="15">
      <c r="A311" s="3"/>
      <c r="H311" s="3"/>
    </row>
    <row r="312" spans="1:8" ht="15">
      <c r="A312" s="3"/>
      <c r="H312" s="3"/>
    </row>
    <row r="313" spans="1:8" ht="15">
      <c r="A313" s="3"/>
      <c r="H313" s="3"/>
    </row>
    <row r="314" spans="1:8" ht="15">
      <c r="A314" s="3"/>
      <c r="H314" s="3"/>
    </row>
    <row r="315" spans="1:8" ht="15">
      <c r="A315" s="3"/>
      <c r="H315" s="3"/>
    </row>
    <row r="316" spans="1:8" ht="15">
      <c r="A316" s="3"/>
      <c r="H316" s="3"/>
    </row>
    <row r="317" spans="1:8" ht="15">
      <c r="A317" s="3"/>
      <c r="H317" s="3"/>
    </row>
    <row r="318" spans="1:8" ht="15">
      <c r="A318" s="3"/>
      <c r="H318" s="3"/>
    </row>
    <row r="319" spans="1:8" ht="15">
      <c r="A319" s="3"/>
      <c r="H319" s="3"/>
    </row>
    <row r="320" spans="1:8" ht="15">
      <c r="A320" s="3"/>
      <c r="H320" s="3"/>
    </row>
    <row r="321" spans="1:8" ht="15">
      <c r="A321" s="3"/>
      <c r="H321" s="3"/>
    </row>
    <row r="322" spans="1:8" ht="15">
      <c r="A322" s="3"/>
      <c r="H322" s="3"/>
    </row>
    <row r="323" spans="1:8" ht="15">
      <c r="A323" s="3"/>
      <c r="H323" s="3"/>
    </row>
    <row r="324" spans="1:8" ht="15">
      <c r="A324" s="3"/>
      <c r="H324" s="3"/>
    </row>
    <row r="325" spans="1:8" ht="15">
      <c r="A325" s="3"/>
      <c r="H325" s="3"/>
    </row>
    <row r="326" spans="1:8" ht="15">
      <c r="A326" s="3"/>
      <c r="H326" s="3"/>
    </row>
    <row r="327" spans="1:8" ht="15">
      <c r="A327" s="3"/>
      <c r="H327" s="3"/>
    </row>
    <row r="328" spans="1:8" ht="15">
      <c r="A328" s="3"/>
      <c r="H328" s="3"/>
    </row>
    <row r="329" spans="1:8" ht="15">
      <c r="A329" s="3"/>
      <c r="H329" s="3"/>
    </row>
    <row r="330" spans="1:8" ht="15">
      <c r="A330" s="3"/>
      <c r="H330" s="3"/>
    </row>
    <row r="331" spans="1:8" ht="15">
      <c r="A331" s="3"/>
      <c r="H331" s="3"/>
    </row>
    <row r="332" spans="1:8" ht="15">
      <c r="A332" s="3"/>
      <c r="H332" s="3"/>
    </row>
    <row r="333" spans="1:8" ht="15">
      <c r="A333" s="3"/>
      <c r="H333" s="3"/>
    </row>
    <row r="334" spans="1:8" ht="15">
      <c r="A334" s="3"/>
      <c r="H334" s="3"/>
    </row>
    <row r="335" spans="1:8" ht="15">
      <c r="A335" s="3"/>
      <c r="H335" s="3"/>
    </row>
    <row r="336" spans="1:8" ht="15">
      <c r="A336" s="3"/>
      <c r="H336" s="3"/>
    </row>
    <row r="337" spans="1:8" ht="15">
      <c r="A337" s="3"/>
      <c r="H337" s="3"/>
    </row>
    <row r="338" spans="1:8" ht="15">
      <c r="A338" s="3"/>
      <c r="H338" s="3"/>
    </row>
    <row r="339" spans="1:8" ht="15">
      <c r="A339" s="3"/>
      <c r="H339" s="3"/>
    </row>
    <row r="340" spans="1:8" ht="15">
      <c r="A340" s="3"/>
      <c r="H340" s="3"/>
    </row>
    <row r="341" spans="1:8" ht="15">
      <c r="A341" s="3"/>
      <c r="H341" s="3"/>
    </row>
    <row r="342" spans="1:8" ht="15">
      <c r="A342" s="3"/>
      <c r="H342" s="3"/>
    </row>
    <row r="343" spans="1:8" ht="15">
      <c r="A343" s="3"/>
      <c r="H343" s="3"/>
    </row>
    <row r="344" spans="1:8" ht="15">
      <c r="A344" s="3"/>
      <c r="H344" s="3"/>
    </row>
    <row r="345" spans="1:8" ht="15">
      <c r="A345" s="3"/>
      <c r="H345" s="3"/>
    </row>
    <row r="346" spans="1:8" ht="15">
      <c r="A346" s="3"/>
      <c r="H346" s="3"/>
    </row>
    <row r="347" spans="1:8" ht="15">
      <c r="A347" s="3"/>
      <c r="H347" s="3"/>
    </row>
    <row r="348" spans="1:8" ht="15">
      <c r="A348" s="3"/>
      <c r="H348" s="3"/>
    </row>
    <row r="349" spans="1:8" ht="15">
      <c r="A349" s="3"/>
      <c r="H349" s="3"/>
    </row>
    <row r="350" spans="1:8" ht="15">
      <c r="A350" s="3"/>
      <c r="H350" s="3"/>
    </row>
    <row r="351" spans="1:8" ht="15">
      <c r="A351" s="3"/>
      <c r="H351" s="3"/>
    </row>
    <row r="352" spans="1:8" ht="15">
      <c r="A352" s="3"/>
      <c r="H352" s="3"/>
    </row>
    <row r="353" spans="1:8" ht="15">
      <c r="A353" s="3"/>
      <c r="H353" s="3"/>
    </row>
    <row r="354" spans="1:8" ht="15">
      <c r="A354" s="3"/>
      <c r="H354" s="3"/>
    </row>
    <row r="355" spans="1:8" ht="15">
      <c r="A355" s="3"/>
      <c r="H355" s="3"/>
    </row>
    <row r="356" spans="1:8" ht="15">
      <c r="A356" s="3"/>
      <c r="H356" s="3"/>
    </row>
    <row r="357" spans="1:8" ht="15">
      <c r="A357" s="3"/>
      <c r="H357" s="3"/>
    </row>
    <row r="358" spans="1:8" ht="15">
      <c r="A358" s="3"/>
      <c r="H358" s="3"/>
    </row>
    <row r="359" spans="1:8" ht="15">
      <c r="A359" s="3"/>
      <c r="H359" s="3"/>
    </row>
    <row r="360" spans="1:8" ht="15">
      <c r="A360" s="3"/>
      <c r="H360" s="3"/>
    </row>
    <row r="361" spans="1:8" ht="15">
      <c r="A361" s="3"/>
      <c r="H361" s="3"/>
    </row>
    <row r="362" spans="1:8" ht="15">
      <c r="A362" s="3"/>
      <c r="H362" s="3"/>
    </row>
    <row r="363" spans="1:8" ht="15">
      <c r="A363" s="3"/>
      <c r="H363" s="3"/>
    </row>
    <row r="364" spans="1:8" ht="15">
      <c r="A364" s="3"/>
      <c r="H364" s="3"/>
    </row>
    <row r="365" spans="1:8" ht="15">
      <c r="A365" s="3"/>
      <c r="H365" s="3"/>
    </row>
    <row r="366" spans="1:8" ht="15">
      <c r="A366" s="3"/>
      <c r="H366" s="3"/>
    </row>
    <row r="367" spans="1:8" ht="15">
      <c r="A367" s="3"/>
      <c r="H367" s="3"/>
    </row>
    <row r="368" spans="1:8" ht="15">
      <c r="A368" s="3"/>
      <c r="H368" s="3"/>
    </row>
    <row r="369" spans="1:8" ht="15">
      <c r="A369" s="3"/>
      <c r="H369" s="3"/>
    </row>
    <row r="370" spans="1:8" ht="15">
      <c r="A370" s="3"/>
      <c r="H370" s="3"/>
    </row>
    <row r="371" spans="1:8" ht="15">
      <c r="A371" s="3"/>
      <c r="H371" s="3"/>
    </row>
  </sheetData>
  <sheetProtection/>
  <mergeCells count="9">
    <mergeCell ref="H10:H11"/>
    <mergeCell ref="I10:I11"/>
    <mergeCell ref="B12:F12"/>
    <mergeCell ref="A6:G6"/>
    <mergeCell ref="A7:G7"/>
    <mergeCell ref="A9:F9"/>
    <mergeCell ref="G9:G11"/>
    <mergeCell ref="A10:A11"/>
    <mergeCell ref="B10:F10"/>
  </mergeCells>
  <printOptions/>
  <pageMargins left="0.7086614173228347" right="0.5118110236220472" top="0.3937007874015748" bottom="0.3937007874015748" header="0.31496062992125984" footer="0.31496062992125984"/>
  <pageSetup fitToHeight="0"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2012-12-24T03:19:17Z</cp:lastPrinted>
  <dcterms:created xsi:type="dcterms:W3CDTF">2012-10-30T06:16:25Z</dcterms:created>
  <dcterms:modified xsi:type="dcterms:W3CDTF">2013-09-23T05:55:00Z</dcterms:modified>
  <cp:category/>
  <cp:version/>
  <cp:contentType/>
  <cp:contentStatus/>
</cp:coreProperties>
</file>