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1160" activeTab="0"/>
  </bookViews>
  <sheets>
    <sheet name="Лист1" sheetId="1" r:id="rId1"/>
  </sheets>
  <definedNames/>
  <calcPr fullCalcOnLoad="1"/>
</workbook>
</file>

<file path=xl/sharedStrings.xml><?xml version="1.0" encoding="utf-8"?>
<sst xmlns="http://schemas.openxmlformats.org/spreadsheetml/2006/main" count="153" uniqueCount="153">
  <si>
    <t>Наименование МБТ из краевого бюджета</t>
  </si>
  <si>
    <t>ДОТАЦИИ</t>
  </si>
  <si>
    <t>Итого по дотациям</t>
  </si>
  <si>
    <t>ФОНД СОФИНАНСИРОВАНИЯ СОЦИАЛЬНЫХ РАСХОДОВ</t>
  </si>
  <si>
    <t>Субсидия  на поддержку деятельности муниципальных молодежных центров</t>
  </si>
  <si>
    <t>Субсидия   на оплату стоимости путевок для детей в краевые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</si>
  <si>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Субсидия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</si>
  <si>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ДЦП "Комплексные меры противодействия распространения наркомании пьянства и алкоголизма в Красноярском крае" на 2010 -2012 годы</t>
  </si>
  <si>
    <t xml:space="preserve">ДЦП "Культура Красноярья" </t>
  </si>
  <si>
    <t>ДЦП "Обеспечение пожарной безопасности сельских населенных пунктов Красноярского края на 2011 - 2013 годы" от 23.11.2010 №581п</t>
  </si>
  <si>
    <t>Итого по ФССР</t>
  </si>
  <si>
    <t>ФОНД КОМПЕНСАЦИЙ</t>
  </si>
  <si>
    <t xml:space="preserve">Субвенция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</si>
  <si>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Субвенция на  реализацию Закона края от 23 апреля 2009 года №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</si>
  <si>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 xml:space="preserve">Субвенция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</si>
  <si>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 xml:space="preserve">Субвенция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t>
  </si>
  <si>
    <t xml:space="preserve">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</si>
  <si>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</si>
  <si>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РФ на выплату денежного вознаграждения за выполнение функций классного руководства педагогическим работникам муниципальных образовательных учреждений (за счет средств федерального бюджета)</t>
  </si>
  <si>
    <t xml:space="preserve">Субвенция бюджетам муниципальных образований края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 </t>
  </si>
  <si>
    <t>Субвенция на денежные выплаты медицинскому персоналу фельдшерско-акушерских пунктов, врачам, фельдшерам и медицинским сестрам скорой медицинской помощи в соответствии с постановлением Правительства Российской Федерации устанавливающим порядок предоставления бюджетам муниципальных образований края субвенций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-за счет средств федерального бюджета</t>
  </si>
  <si>
    <t>Субвенция на денежные выплаты медицинскому персоналу фельдшерско-акушерских пунктов, врачам, фельдшерам и медицинским сестрам скорой медицинской помощи в соответствии с постановлением Правительства Российской Федерации устанавливающим порядок предоставления бюджетам муниципальных образований края субвенций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-за счет средств краевого бюджета</t>
  </si>
  <si>
    <t xml:space="preserve">Субвенция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-Субвенции на ежемесячное пособие на ребенка                                                                                                                                                                                                        </t>
  </si>
  <si>
    <t>Субвенция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ребенка»-Субвенции на оплату расходов по доставке ежемесячного пособия на ребенка</t>
  </si>
  <si>
    <t xml:space="preserve">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ежемесячной денежной выплаты </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</si>
  <si>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 субсидий</t>
  </si>
  <si>
    <t>Субвенция бюджетам муниципальных образований края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сохранности жилых помещений, закрепленных за детьми-сиротами и детьми, оставшимися без попечения родителей» на 2012 год</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</si>
  <si>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ветеранам труда и труженикам тыла</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</si>
  <si>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ветеранам труда края, пенсионерам, родителям и вдовам (вдовцам) военнослужащих</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</si>
  <si>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ежемесячной денежной выплаты</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</si>
  <si>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 населения"-ежемесячная денежная выплата</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</si>
  <si>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 населения"- доставка и пересылка ежемесячной денежной выплаты</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</si>
  <si>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посёлках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населения"-денежные выплаты педагогическим работникам</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</si>
  <si>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посёлках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по доставке денежных выплат педагогическим работникам</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</si>
  <si>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ежемесячную компенсацию расходов по приобретению единого социального проездного билета или оплату проезда по социальной карте (в том числе временной), единой социальной карте Красноярского края (в том числе временной) детей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</si>
  <si>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выплату ежегодного пособия на ребёнка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</si>
  <si>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населения"-ежемесячное пособие семьям, имеющим детей, в которых родители инвалиды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</si>
  <si>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</si>
  <si>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доплата к пенсии по случаю потери кормильца детям военнослужащих, погибших(умерших) в период прохождения военной службы; умерших после увольнения в связи с получением заболеваний, увечий, ранений, травм; сотрудников органов внутренних дел умерших в связи получением травм, ранений, увечий и заболеваний в период выполнения служебных обязанностей</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</si>
  <si>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населения"-компенсационные выплаты родителями детей-инвалидов родительской платы, фактически взимаемой за содержание ребёнка-инвалида в МОДУ</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</si>
  <si>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населения"-ежемесячные денежные выплаты родителями (законным представителями) детей инвалидов, осуществляющим их воспитание и обучение на дому</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</si>
  <si>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 расходы на доставку и пересылку компенсационных и ежемесячных выплат</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</si>
  <si>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населения"-компенсация расходов на приобретение специальных учебных пособий и литературы инвалидам получающим воспитание и обучение в ДОУ, а также профессиональное образование в учреждениях начального, среднего и высшего профессионального образования</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</si>
  <si>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 на компенсацию расходов на оплату проезда в пределах РФ на междугородном транспорте месту проведения обследования, медикосоциальной экспертизы, реабилитации и обратно инвалидам и сопровождающим их лицам</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</si>
  <si>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населения"-компенсация  на создание специальных условий для получения инвалидами начального и среднего профессионального образования</t>
  </si>
  <si>
    <t>Субвенция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</si>
  <si>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</si>
  <si>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 xml:space="preserve">Субвенции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</si>
  <si>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</si>
  <si>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 xml:space="preserve">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образования»-Расходы по  доставке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 </t>
  </si>
  <si>
    <t>Субвенция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</si>
  <si>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</si>
  <si>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</si>
  <si>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 xml:space="preserve">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 </t>
  </si>
  <si>
    <t>Субвенция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</si>
  <si>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 xml:space="preserve">Субвенция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без взимания платы» </t>
  </si>
  <si>
    <t xml:space="preserve">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t>
  </si>
  <si>
    <t>Субвенция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</si>
  <si>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Субвенция бюджетам  муниципальных образований края на реализацию Закона края от 20 декабря 2005 года № 17-4294 "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</si>
  <si>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 xml:space="preserve">Субвенция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социальной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t>
  </si>
  <si>
    <t>Субвенция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социальной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-доставка и пересылка материальной помощи</t>
  </si>
  <si>
    <t xml:space="preserve">Субвенция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</si>
  <si>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погребению»-субвенция на социальное пособие на погребение</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</si>
  <si>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погребению»-субвенция на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</si>
  <si>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погребению»-расходы на доставку и пересылку социального пособия на погребение</t>
  </si>
  <si>
    <t>Субвенция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</si>
  <si>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Итого по фонду компенсаций</t>
  </si>
  <si>
    <t>Субсидия на комплектование книжных фондов библиотек муниципальных образований края за счет средств федерального бюджета</t>
  </si>
  <si>
    <t>Итого по иным межбюджетным трансфертам</t>
  </si>
  <si>
    <t>Всего межбюджетные трансферты из краевого бюджета</t>
  </si>
  <si>
    <t>Субсидия на реализацию решений,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t>
  </si>
  <si>
    <t>Субвенция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</si>
  <si>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по доставке субсидий гражданам для оплаты жилого помещения и коммунальных услуг</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</si>
  <si>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  доставка компенсационных выплат родителям</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</si>
  <si>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на ежегодную денежную выплату отдельным категориям граждан, подвергшимся радиационному воздействию</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</si>
  <si>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на ежемесячную денежную выплату членам семей отдельных категорий граждан, подвергшихся радиационному воздействию</t>
  </si>
  <si>
    <t xml:space="preserve">Дотация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t>
  </si>
  <si>
    <t>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реабилитированным лицам и лицам, признанным пострадавшими от политических регрессий</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</si>
  <si>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</si>
  <si>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</si>
  <si>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связанные с проживанием вне места постоянного жительства, лицам, сопровождающим организованные группы детей до места нахождения детских оздоровительных лагерей и обратно</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</si>
  <si>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предоставление дополнительных мер социальной поддержки беременным женщинам</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</si>
  <si>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 компенсационных выплат</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</si>
  <si>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</si>
  <si>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 на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</si>
  <si>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</si>
  <si>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 xml:space="preserve">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поддержке»-на доставку и пересылку единовременной адресной материальной помощи </t>
  </si>
  <si>
    <t xml:space="preserve">Субсидия на финансирование расходов по содержанию и ремонту жилых помещений, предоставляемых по договорам социального найма жилых помещений муниципального жилого фонда </t>
  </si>
  <si>
    <t xml:space="preserve">Субсидия на частичное финансирование (возмещение) расходов на увеличение ФОТ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поселений </t>
  </si>
  <si>
    <t>Содержание автомобильных дорог общего пользования местного значения городских и сельских поселений</t>
  </si>
  <si>
    <t>Содержание автомобильных дорог общего пользования местного значения муниципальных районов</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</si>
  <si>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РФ на выплату денежного вознаграждения за выполнение функций классного руководства педагогическим работникам муниципальных образовательных учреждений (за счет средств краевого бюджета)</t>
  </si>
  <si>
    <t>Приобретение реабилитационного оборудования для муниципальных учреждений социального обслуживания населения и реабилитации инвалидов</t>
  </si>
  <si>
    <t>Реализация программы модернизации здравоохранения субъектов РФ в части укрепления материально-технической базы медицинских учреждений</t>
  </si>
  <si>
    <t xml:space="preserve">Реализация программы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t>
  </si>
  <si>
    <t>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</si>
  <si>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</si>
  <si>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 xml:space="preserve">Совета депутатов </t>
  </si>
  <si>
    <t xml:space="preserve">к решению районного </t>
  </si>
  <si>
    <t>Краевые выплаты воспитателям, младшим воспитателям и помощникам воспитателей государственных и муниципальных образовательных учреждений, реализующих общеобразовательную программу ДОУ</t>
  </si>
  <si>
    <t>ДЦП "Обеспечение жизнедеятельности образовательных учреждений" на 2010-2012 годы  
Приобретение технологического оборудования для пищеблоков ОУ</t>
  </si>
  <si>
    <t xml:space="preserve">ДЦП "Обеспечение безопасности гидротехнических сооружений на территории Красноярского края" на 2011 - 2013 годы - проведение работ по капитальному ремонту гидротехнических сооружений, находящихся в муниципальной собственности </t>
  </si>
  <si>
    <t>ДЦП "Обеспечение безопасности гидротехнических сооружений на территории Красноярского края" на 2011 - 2013 годы - разработка проектной документации на капитальный ремонт, реконструкцию и строительство гидротехнических сооружений и проведение ее государственной экспертизы</t>
  </si>
  <si>
    <t>Подготовка МО учреждений края, реализующих общеобразовательных программы начального общего, основного общего и среднего (полного) общего образования, к новому учебному году</t>
  </si>
  <si>
    <t>Субсидия на реализацию краевой целевой программы  "Обеспечение жильем молодых семей" на 2009-2011 годы</t>
  </si>
  <si>
    <t xml:space="preserve">ДЦП "Развитие субъектов малого и среднего предпринимательства в Красноярском крае", на 2011-2013 годы </t>
  </si>
  <si>
    <t>ДЦП "Повышение эффективности деятельности органов местного самоуправления в Красноярском крае", на 2011-2013 годы - субсидия на реализацию проектов по благоустройству территорий поселений</t>
  </si>
  <si>
    <t>Средства на введение новых систем оплаты труда работникам муниципальных учреждений культуры</t>
  </si>
  <si>
    <t>Субсидия на финансирование (возмещение) расходов на приведение в соответствие с правилами  пожарной безопасности зданий муниципальных общеобразовательных учреждений края</t>
  </si>
  <si>
    <t>Финансирование социокультурных проектов муниципальных учреждений культуры и образовательных учреждений в области культуры</t>
  </si>
  <si>
    <t xml:space="preserve">ДЦП "Дети" на 2010-2012 годы- субсидия на приобретение спортивного инвентаря и оборудования для физкультурно-спортивных клубов </t>
  </si>
  <si>
    <t>ДЦП " От массовости к мастерству" на 2011-2013 годы</t>
  </si>
  <si>
    <t>Субсидия на развитие и модернизацию улично-дорожной сети городских округов, городских и  сельских поселений</t>
  </si>
  <si>
    <t>Субсидия на финансирование части расходов теплоснабжающих и энергосбытовых организаций, осуществляющих производство и реализацию тепловой и электрической энергии, не включенных  в тарифы на коммунальные услуги вследствие ограничения их роста в 2012 году</t>
  </si>
  <si>
    <t>Субсидия муниципальным образованиям за счёт средств федерального бюджета подпрограммы "Обеспечение жильем молодых семей"</t>
  </si>
  <si>
    <t xml:space="preserve">Резервные фонды исполнительных органов государственной власти субъектов Российской Федерации </t>
  </si>
  <si>
    <t>Составление (изменение и дополнение) списков кандидатов в присяжные заседатели федеральных судов общей юрисдикции в Российской Федерации</t>
  </si>
  <si>
    <t xml:space="preserve">ДЦП "Обеспечение доступности услуг в сфере молодёжной политики" - на обеспечение доступа к информационным ресурсам на базе муниципальных молодёжных центров </t>
  </si>
  <si>
    <t xml:space="preserve">ДЦП "Обеспечение доступности услуг в сфере молодёжной политики" - на создание единой информационной сети для молодёжи </t>
  </si>
  <si>
    <t>Субвенция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(за счет средств федерального бюджета)</t>
  </si>
  <si>
    <t xml:space="preserve">Субсидия на реализацию региональной адресной программы "Проведение капитального ремонта многоквартирных домов на территории Красноярского края" на 2012 год - ФБ </t>
  </si>
  <si>
    <t xml:space="preserve">Субсидия на реализацию региональной адресной программы "Проведение капитального ремонта многоквартирных домов на территории Красноярского края" на 2012 год - КБ </t>
  </si>
  <si>
    <t>Субсидия на реализацию неотложных мероприятий по повышению эксплуатационной надёжности объектов жизнеобеспечения муниципальных образований в рамках ДЦП "Модернизация, реконструкция и капитальный ремонт объектов коммунальной инфраструктуры МО Красноярского края" на 2010-2012 годы</t>
  </si>
  <si>
    <t>ДЦП "Повышение эффективности деятельности органов местного самоуправления в Красноярском крае" на 2011-2013 годы  - субсидия на финансирование расходов местного бюджета, связанных с соблюдением требований действующего законодательства</t>
  </si>
  <si>
    <t>Средства на повышение оплаты труда работников общеобразовательных учреждений, участвующих в реализации основной общеобразовательной программы дошкольного образования детей, за исключением работающих в группах временного пребывания</t>
  </si>
  <si>
    <t xml:space="preserve">Средства на введение новых систем оплаты труда работникам муниципальных учреждений дошкольного образования </t>
  </si>
  <si>
    <t xml:space="preserve">ДЦП "Повышение эффективности деятельности органов местного самоуправления в Красноярском крае", на 2011-2013 годы - субсидия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2012 году </t>
  </si>
  <si>
    <t>Субсидия на возмещение части расходов организаций коммунального комплекса, осуществляющих производство и реализацию услуг водоснабжения, не включённых в тарифы на коммунальные услуги вследствие ограничения их роста в 2012 году</t>
  </si>
  <si>
    <t>ФЦП "Развитие водохозяйственного комплекса РФ в 2012-2020 годах"</t>
  </si>
  <si>
    <t>Программа энергосбережения и повышения энергетической эффективности на период до 2020 года</t>
  </si>
  <si>
    <t>Субсидия на частичное финансирование (возмещение) расходов на повышение с 1 октября 2012 года на 6% размеров оплаты труда, в которых в 2012 году произведено увеличение ФОТ, связанных с ведением НСОТ</t>
  </si>
  <si>
    <t>ДЦП "Патриотическое воспитание молодёжи Красноярского края" на 2012-2014 годы</t>
  </si>
  <si>
    <t>Субсидия на частичное финансирование (возмещение) расходов на повышение с 1 октября 2012 года на 6% размеров оплаты труда, в которых в 2012 году произведено увеличение ФОТ, связанных с ведением НСОТ (по учреждениям культуры)</t>
  </si>
  <si>
    <t>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</si>
  <si>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Субсидия на частичное финансирование (возмещение) расходов на повышение с 1 октября 2012 года размеров оплаты труда глав муниципальных образований городских (сельских) поселений</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</si>
  <si>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энергоснабжения</t>
  </si>
  <si>
    <t>ДЦП "Развитие сети дошкольных образовательных учреждений " на 2012-2015 годы</t>
  </si>
  <si>
    <t>Компенсацию расходов муниципальных спортивных школ, подготовивших спортсмена, ставшего членом спортивной сборной команды Красноярского края</t>
  </si>
  <si>
    <t>Субсидия на разработку схем теплоснабжения муниципальных образований Красноярского края</t>
  </si>
  <si>
    <t xml:space="preserve">"Об утверждении отчёта об исполнении </t>
  </si>
  <si>
    <t xml:space="preserve">районного бюджета за 2012 год" </t>
  </si>
  <si>
    <t>Утверждено решением о бюджете, тыс.руб</t>
  </si>
  <si>
    <t xml:space="preserve">Утверждено с учётом изменений, тыс.руб. </t>
  </si>
  <si>
    <t xml:space="preserve">Исполнено, тыс.руб  </t>
  </si>
  <si>
    <t xml:space="preserve">Остаток ассигнований, тыс.руб. </t>
  </si>
  <si>
    <t xml:space="preserve">% исполнения </t>
  </si>
  <si>
    <t>Исполнение межбюджетных трансфертов из краевого бюджета, учитываемые в районном бюджете за 2012  год</t>
  </si>
  <si>
    <t xml:space="preserve">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ежегодных и ежемесячных денежных выплат 
</t>
  </si>
  <si>
    <r>
      <t>в том числе</t>
    </r>
    <r>
      <rPr>
        <sz val="10"/>
        <rFont val="Arial"/>
        <family val="2"/>
      </rPr>
      <t xml:space="preserve"> за счет субсидий краевому бюджету из бюджетов поселений -субвенция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r>
  </si>
  <si>
    <t>Приложение № 3</t>
  </si>
  <si>
    <t>Реализация программы модернизации здравоохранения субъектов РФ в части приобретение, поставка и монтаж модульных ФАП, отделочные пусконаладочных работ, монтаж двускатной крыши, оснащение оборудованием и мебелью и т.п..</t>
  </si>
  <si>
    <t>Субсидия  бюджетам муниципальных образований края на организацию и проведение акарицидных обработок мест массового отдыха населения</t>
  </si>
  <si>
    <t>от 06.06.2013 № 34-294р</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</si>
</sst>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
    <numFmt numFmtId="168" formatCode="0.0"/>
    <numFmt numFmtId="169" formatCode="#,##0.0000"/>
    <numFmt numFmtId="170" formatCode="0.00000"/>
  </numFmts>
  <fonts count="38">
    <font>
      <sz val="11"/>
      <color theme="1"/>
      <name val="Calibri"/>
      <family val="2"/>
    </font>
    <font>
      <sz val="11"/>
      <color indexed="8"/>
      <name val="Calibri"/>
      <family val="2"/>
    </font>
    <font>
      <sz val="11"/>
      <name val="Arial"/>
      <family val="2"/>
    </font>
    <font>
      <b/>
      <sz val="11"/>
      <name val="Arial"/>
      <family val="2"/>
    </font>
    <font>
      <b/>
      <sz val="10"/>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38">
    <xf numFmtId="0" fontId="0" fillId="0" borderId="0" xfId="0" applyFont="1" applyAlignment="1">
      <alignment/>
    </xf>
    <xf numFmtId="0" fontId="2" fillId="0" borderId="0" xfId="0" applyFont="1" applyFill="1" applyAlignment="1">
      <alignment horizontal="left" vertical="center" wrapText="1"/>
    </xf>
    <xf numFmtId="4" fontId="2" fillId="0" borderId="0" xfId="0" applyNumberFormat="1" applyFont="1" applyFill="1" applyAlignment="1">
      <alignment/>
    </xf>
    <xf numFmtId="0" fontId="2" fillId="0" borderId="0" xfId="0" applyFont="1" applyFill="1" applyAlignment="1">
      <alignment/>
    </xf>
    <xf numFmtId="4" fontId="2" fillId="0" borderId="0" xfId="0" applyNumberFormat="1"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xf>
    <xf numFmtId="0" fontId="3" fillId="0" borderId="0" xfId="0" applyFont="1" applyFill="1" applyAlignment="1">
      <alignment horizontal="center"/>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Border="1" applyAlignment="1">
      <alignment horizontal="left" wrapText="1"/>
    </xf>
    <xf numFmtId="0" fontId="2" fillId="33" borderId="10" xfId="0" applyFont="1" applyFill="1" applyBorder="1" applyAlignment="1">
      <alignment horizontal="left" vertical="center" wrapText="1"/>
    </xf>
    <xf numFmtId="0" fontId="2" fillId="0" borderId="0" xfId="0" applyFont="1" applyFill="1" applyAlignment="1">
      <alignment horizontal="right" vertical="center" wrapText="1"/>
    </xf>
    <xf numFmtId="0" fontId="3" fillId="0" borderId="10" xfId="0" applyFont="1" applyFill="1" applyBorder="1" applyAlignment="1">
      <alignment horizontal="center"/>
    </xf>
    <xf numFmtId="0" fontId="2" fillId="0" borderId="10" xfId="0" applyFont="1" applyFill="1" applyBorder="1" applyAlignment="1">
      <alignment horizontal="left" vertical="top" wrapText="1"/>
    </xf>
    <xf numFmtId="43" fontId="2" fillId="33" borderId="10" xfId="0" applyNumberFormat="1" applyFont="1" applyFill="1" applyBorder="1" applyAlignment="1">
      <alignment wrapText="1"/>
    </xf>
    <xf numFmtId="4" fontId="2" fillId="0" borderId="10" xfId="0" applyNumberFormat="1" applyFont="1" applyFill="1" applyBorder="1" applyAlignment="1">
      <alignment/>
    </xf>
    <xf numFmtId="4" fontId="3" fillId="0" borderId="10" xfId="0" applyNumberFormat="1" applyFont="1" applyFill="1" applyBorder="1" applyAlignment="1">
      <alignment/>
    </xf>
    <xf numFmtId="4" fontId="2" fillId="33" borderId="10" xfId="0" applyNumberFormat="1" applyFont="1" applyFill="1" applyBorder="1" applyAlignment="1">
      <alignment/>
    </xf>
    <xf numFmtId="4" fontId="3" fillId="0" borderId="10" xfId="0" applyNumberFormat="1" applyFont="1" applyFill="1" applyBorder="1" applyAlignment="1">
      <alignment horizontal="right"/>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2" fillId="0" borderId="10" xfId="0" applyFont="1" applyFill="1" applyBorder="1" applyAlignment="1">
      <alignment/>
    </xf>
    <xf numFmtId="43" fontId="2" fillId="33" borderId="10" xfId="0" applyNumberFormat="1" applyFont="1" applyFill="1" applyBorder="1" applyAlignment="1">
      <alignment vertical="top" wrapText="1"/>
    </xf>
    <xf numFmtId="43" fontId="2" fillId="33" borderId="10" xfId="0" applyNumberFormat="1" applyFont="1" applyFill="1" applyBorder="1" applyAlignment="1">
      <alignment horizontal="left" wrapText="1"/>
    </xf>
    <xf numFmtId="43" fontId="2" fillId="33" borderId="10" xfId="0" applyNumberFormat="1" applyFont="1" applyFill="1" applyBorder="1" applyAlignment="1">
      <alignment horizontal="left" vertical="top" wrapText="1"/>
    </xf>
    <xf numFmtId="49" fontId="2" fillId="33" borderId="10" xfId="0" applyNumberFormat="1" applyFont="1" applyFill="1" applyBorder="1" applyAlignment="1">
      <alignment wrapText="1"/>
    </xf>
    <xf numFmtId="2" fontId="2" fillId="0" borderId="10" xfId="0" applyNumberFormat="1" applyFont="1" applyFill="1" applyBorder="1" applyAlignment="1">
      <alignment/>
    </xf>
    <xf numFmtId="4" fontId="3" fillId="0" borderId="0" xfId="0" applyNumberFormat="1" applyFont="1" applyFill="1" applyAlignment="1">
      <alignment/>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3" fillId="0" borderId="10" xfId="0" applyNumberFormat="1" applyFont="1" applyFill="1" applyBorder="1" applyAlignment="1">
      <alignment/>
    </xf>
    <xf numFmtId="0" fontId="2" fillId="0" borderId="10" xfId="0" applyFont="1" applyFill="1" applyBorder="1" applyAlignment="1">
      <alignment vertical="center" wrapText="1"/>
    </xf>
    <xf numFmtId="0" fontId="4" fillId="0" borderId="10" xfId="0" applyFont="1" applyFill="1" applyBorder="1" applyAlignment="1">
      <alignment horizontal="right" vertical="center" wrapText="1"/>
    </xf>
    <xf numFmtId="0" fontId="2" fillId="0" borderId="11" xfId="0" applyFont="1" applyFill="1" applyBorder="1" applyAlignment="1">
      <alignment horizontal="left" vertical="center" wrapText="1"/>
    </xf>
    <xf numFmtId="0" fontId="0" fillId="0" borderId="12" xfId="0" applyBorder="1" applyAlignment="1">
      <alignment horizontal="left" vertical="center" wrapText="1"/>
    </xf>
    <xf numFmtId="0" fontId="3"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9"/>
  <sheetViews>
    <sheetView tabSelected="1" zoomScalePageLayoutView="0" workbookViewId="0" topLeftCell="A1">
      <selection activeCell="C4" sqref="C4"/>
    </sheetView>
  </sheetViews>
  <sheetFormatPr defaultColWidth="9.140625" defaultRowHeight="15"/>
  <cols>
    <col min="1" max="1" width="127.28125" style="1" customWidth="1"/>
    <col min="2" max="2" width="14.28125" style="2" customWidth="1"/>
    <col min="3" max="3" width="14.28125" style="3" customWidth="1"/>
    <col min="4" max="4" width="13.00390625" style="2" customWidth="1"/>
    <col min="5" max="5" width="13.140625" style="3" customWidth="1"/>
    <col min="6" max="6" width="12.00390625" style="3" customWidth="1"/>
    <col min="7" max="7" width="9.140625" style="3" customWidth="1"/>
    <col min="8" max="9" width="10.140625" style="3" bestFit="1" customWidth="1"/>
    <col min="10" max="16384" width="9.140625" style="3" customWidth="1"/>
  </cols>
  <sheetData>
    <row r="1" spans="2:4" ht="14.25">
      <c r="B1" s="3"/>
      <c r="C1" s="2" t="s">
        <v>149</v>
      </c>
      <c r="D1" s="3"/>
    </row>
    <row r="2" spans="2:4" ht="14.25">
      <c r="B2" s="3"/>
      <c r="C2" s="2" t="s">
        <v>98</v>
      </c>
      <c r="D2" s="3"/>
    </row>
    <row r="3" spans="2:4" ht="14.25">
      <c r="B3" s="3"/>
      <c r="C3" s="2" t="s">
        <v>97</v>
      </c>
      <c r="D3" s="3"/>
    </row>
    <row r="4" spans="2:4" ht="14.25">
      <c r="B4" s="3"/>
      <c r="C4" s="2" t="s">
        <v>152</v>
      </c>
      <c r="D4" s="3"/>
    </row>
    <row r="5" spans="2:4" ht="14.25">
      <c r="B5" s="3"/>
      <c r="C5" s="2" t="s">
        <v>139</v>
      </c>
      <c r="D5" s="3"/>
    </row>
    <row r="6" spans="2:4" ht="14.25">
      <c r="B6" s="3"/>
      <c r="C6" s="2" t="s">
        <v>140</v>
      </c>
      <c r="D6" s="3"/>
    </row>
    <row r="8" spans="1:6" ht="15">
      <c r="A8" s="37" t="s">
        <v>146</v>
      </c>
      <c r="B8" s="37"/>
      <c r="C8" s="37"/>
      <c r="D8" s="37"/>
      <c r="E8" s="37"/>
      <c r="F8" s="37"/>
    </row>
    <row r="9" ht="14.25">
      <c r="B9" s="4"/>
    </row>
    <row r="10" spans="1:6" s="22" customFormat="1" ht="51">
      <c r="A10" s="21" t="s">
        <v>0</v>
      </c>
      <c r="B10" s="30" t="s">
        <v>141</v>
      </c>
      <c r="C10" s="30" t="s">
        <v>142</v>
      </c>
      <c r="D10" s="30" t="s">
        <v>143</v>
      </c>
      <c r="E10" s="31" t="s">
        <v>144</v>
      </c>
      <c r="F10" s="31" t="s">
        <v>145</v>
      </c>
    </row>
    <row r="11" spans="1:6" s="8" customFormat="1" ht="15">
      <c r="A11" s="6" t="s">
        <v>1</v>
      </c>
      <c r="B11" s="7"/>
      <c r="C11" s="14"/>
      <c r="D11" s="7"/>
      <c r="E11" s="14"/>
      <c r="F11" s="14"/>
    </row>
    <row r="12" spans="1:6" s="5" customFormat="1" ht="28.5">
      <c r="A12" s="9" t="s">
        <v>76</v>
      </c>
      <c r="B12" s="17">
        <v>5399</v>
      </c>
      <c r="C12" s="17">
        <v>5399</v>
      </c>
      <c r="D12" s="17">
        <v>5399</v>
      </c>
      <c r="E12" s="17">
        <f>C12-D12</f>
        <v>0</v>
      </c>
      <c r="F12" s="28">
        <f>D12/C12*100</f>
        <v>100</v>
      </c>
    </row>
    <row r="13" spans="1:6" s="5" customFormat="1" ht="15">
      <c r="A13" s="6" t="s">
        <v>2</v>
      </c>
      <c r="B13" s="18">
        <f>SUM(B12:B12)</f>
        <v>5399</v>
      </c>
      <c r="C13" s="18">
        <f>C12</f>
        <v>5399</v>
      </c>
      <c r="D13" s="18">
        <f>D12</f>
        <v>5399</v>
      </c>
      <c r="E13" s="18">
        <f>E12</f>
        <v>0</v>
      </c>
      <c r="F13" s="32">
        <f>F12</f>
        <v>100</v>
      </c>
    </row>
    <row r="14" spans="1:6" ht="15">
      <c r="A14" s="6" t="s">
        <v>3</v>
      </c>
      <c r="B14" s="17"/>
      <c r="C14" s="23"/>
      <c r="D14" s="17"/>
      <c r="E14" s="23"/>
      <c r="F14" s="23"/>
    </row>
    <row r="15" spans="1:6" ht="14.25">
      <c r="A15" s="9" t="s">
        <v>4</v>
      </c>
      <c r="B15" s="17">
        <v>1049.3</v>
      </c>
      <c r="C15" s="17">
        <v>1049.32</v>
      </c>
      <c r="D15" s="17">
        <v>1049.3</v>
      </c>
      <c r="E15" s="17">
        <f>C15-D15</f>
        <v>0.01999999999998181</v>
      </c>
      <c r="F15" s="28">
        <f>D15/C15*100</f>
        <v>99.99809400373574</v>
      </c>
    </row>
    <row r="16" spans="1:6" ht="28.5">
      <c r="A16" s="10" t="s">
        <v>70</v>
      </c>
      <c r="B16" s="17">
        <f>33705.8+4531.8</f>
        <v>38237.600000000006</v>
      </c>
      <c r="C16" s="17">
        <v>31702</v>
      </c>
      <c r="D16" s="17">
        <v>28665.9</v>
      </c>
      <c r="E16" s="17">
        <f aca="true" t="shared" si="0" ref="E16:E68">C16-D16</f>
        <v>3036.0999999999985</v>
      </c>
      <c r="F16" s="28">
        <f aca="true" t="shared" si="1" ref="F16:F68">D16/C16*100</f>
        <v>90.42300170336257</v>
      </c>
    </row>
    <row r="17" spans="1:6" ht="28.5">
      <c r="A17" s="10" t="s">
        <v>87</v>
      </c>
      <c r="B17" s="17">
        <v>1310.1</v>
      </c>
      <c r="C17" s="17">
        <v>1398.7</v>
      </c>
      <c r="D17" s="17">
        <v>1304.39</v>
      </c>
      <c r="E17" s="17">
        <f t="shared" si="0"/>
        <v>94.30999999999995</v>
      </c>
      <c r="F17" s="28">
        <f t="shared" si="1"/>
        <v>93.25731035961965</v>
      </c>
    </row>
    <row r="18" spans="1:6" ht="28.5">
      <c r="A18" s="10" t="s">
        <v>151</v>
      </c>
      <c r="B18" s="17">
        <v>52</v>
      </c>
      <c r="C18" s="17">
        <v>52</v>
      </c>
      <c r="D18" s="17">
        <v>52</v>
      </c>
      <c r="E18" s="17">
        <f t="shared" si="0"/>
        <v>0</v>
      </c>
      <c r="F18" s="28">
        <f t="shared" si="1"/>
        <v>100</v>
      </c>
    </row>
    <row r="19" spans="1:6" ht="42.75">
      <c r="A19" s="10" t="s">
        <v>5</v>
      </c>
      <c r="B19" s="17">
        <v>1481.3</v>
      </c>
      <c r="C19" s="17">
        <v>1607.5</v>
      </c>
      <c r="D19" s="17">
        <v>1607.42</v>
      </c>
      <c r="E19" s="17">
        <f t="shared" si="0"/>
        <v>0.07999999999992724</v>
      </c>
      <c r="F19" s="28">
        <f t="shared" si="1"/>
        <v>99.9950233281493</v>
      </c>
    </row>
    <row r="20" spans="1:6" ht="28.5">
      <c r="A20" s="10" t="s">
        <v>6</v>
      </c>
      <c r="B20" s="17">
        <v>1714.8</v>
      </c>
      <c r="C20" s="17">
        <v>1714.8</v>
      </c>
      <c r="D20" s="17">
        <v>1702.51</v>
      </c>
      <c r="E20" s="17">
        <f t="shared" si="0"/>
        <v>12.289999999999964</v>
      </c>
      <c r="F20" s="28">
        <f t="shared" si="1"/>
        <v>99.28329834383018</v>
      </c>
    </row>
    <row r="21" spans="1:6" ht="42.75">
      <c r="A21" s="10" t="s">
        <v>88</v>
      </c>
      <c r="B21" s="17">
        <v>2842.2</v>
      </c>
      <c r="C21" s="17">
        <v>2842.2</v>
      </c>
      <c r="D21" s="17">
        <v>2842.2</v>
      </c>
      <c r="E21" s="17">
        <f t="shared" si="0"/>
        <v>0</v>
      </c>
      <c r="F21" s="28">
        <f t="shared" si="1"/>
        <v>100</v>
      </c>
    </row>
    <row r="22" spans="1:6" ht="28.5">
      <c r="A22" s="16" t="s">
        <v>93</v>
      </c>
      <c r="B22" s="17">
        <v>0</v>
      </c>
      <c r="C22" s="17">
        <v>26652.5</v>
      </c>
      <c r="D22" s="17">
        <v>20513.39</v>
      </c>
      <c r="E22" s="17">
        <f t="shared" si="0"/>
        <v>6139.110000000001</v>
      </c>
      <c r="F22" s="28">
        <f t="shared" si="1"/>
        <v>76.96610074101866</v>
      </c>
    </row>
    <row r="23" spans="1:6" ht="28.5">
      <c r="A23" s="16" t="s">
        <v>94</v>
      </c>
      <c r="B23" s="17">
        <v>0</v>
      </c>
      <c r="C23" s="17">
        <v>3239.4</v>
      </c>
      <c r="D23" s="17">
        <v>2958.7</v>
      </c>
      <c r="E23" s="17">
        <f t="shared" si="0"/>
        <v>280.7000000000003</v>
      </c>
      <c r="F23" s="28">
        <f t="shared" si="1"/>
        <v>91.33481508921403</v>
      </c>
    </row>
    <row r="24" spans="1:6" ht="28.5" customHeight="1">
      <c r="A24" s="16" t="s">
        <v>150</v>
      </c>
      <c r="B24" s="17">
        <v>0</v>
      </c>
      <c r="C24" s="17">
        <v>2848</v>
      </c>
      <c r="D24" s="17">
        <v>2847.98</v>
      </c>
      <c r="E24" s="17">
        <f t="shared" si="0"/>
        <v>0.01999999999998181</v>
      </c>
      <c r="F24" s="28">
        <f t="shared" si="1"/>
        <v>99.99929775280899</v>
      </c>
    </row>
    <row r="25" spans="1:6" ht="14.25">
      <c r="A25" s="10" t="s">
        <v>89</v>
      </c>
      <c r="B25" s="17">
        <v>0</v>
      </c>
      <c r="C25" s="17">
        <v>5297</v>
      </c>
      <c r="D25" s="17">
        <v>5297</v>
      </c>
      <c r="E25" s="17">
        <f t="shared" si="0"/>
        <v>0</v>
      </c>
      <c r="F25" s="28">
        <f t="shared" si="1"/>
        <v>100</v>
      </c>
    </row>
    <row r="26" spans="1:6" ht="14.25">
      <c r="A26" s="10" t="s">
        <v>90</v>
      </c>
      <c r="B26" s="17">
        <v>0</v>
      </c>
      <c r="C26" s="17">
        <v>1653.4</v>
      </c>
      <c r="D26" s="17">
        <v>1653.4</v>
      </c>
      <c r="E26" s="17">
        <f t="shared" si="0"/>
        <v>0</v>
      </c>
      <c r="F26" s="28">
        <f t="shared" si="1"/>
        <v>100</v>
      </c>
    </row>
    <row r="27" spans="1:6" ht="28.5">
      <c r="A27" s="10" t="s">
        <v>99</v>
      </c>
      <c r="B27" s="17">
        <v>0</v>
      </c>
      <c r="C27" s="17">
        <v>4766.3</v>
      </c>
      <c r="D27" s="17">
        <v>4636.66</v>
      </c>
      <c r="E27" s="17">
        <f t="shared" si="0"/>
        <v>129.64000000000033</v>
      </c>
      <c r="F27" s="28">
        <f t="shared" si="1"/>
        <v>97.28007049493317</v>
      </c>
    </row>
    <row r="28" spans="1:6" ht="28.5">
      <c r="A28" s="10" t="s">
        <v>100</v>
      </c>
      <c r="B28" s="17">
        <v>0</v>
      </c>
      <c r="C28" s="17">
        <v>832.9</v>
      </c>
      <c r="D28" s="17">
        <v>832.9</v>
      </c>
      <c r="E28" s="17">
        <f t="shared" si="0"/>
        <v>0</v>
      </c>
      <c r="F28" s="28">
        <f t="shared" si="1"/>
        <v>100</v>
      </c>
    </row>
    <row r="29" spans="1:6" ht="28.5">
      <c r="A29" s="9" t="s">
        <v>101</v>
      </c>
      <c r="B29" s="17">
        <f>6000</f>
        <v>6000</v>
      </c>
      <c r="C29" s="17">
        <v>1164.6</v>
      </c>
      <c r="D29" s="17">
        <v>984.09</v>
      </c>
      <c r="E29" s="17">
        <f t="shared" si="0"/>
        <v>180.50999999999988</v>
      </c>
      <c r="F29" s="28">
        <f t="shared" si="1"/>
        <v>84.50025759917568</v>
      </c>
    </row>
    <row r="30" spans="1:6" ht="42.75">
      <c r="A30" s="9" t="s">
        <v>102</v>
      </c>
      <c r="B30" s="17">
        <v>0</v>
      </c>
      <c r="C30" s="17">
        <v>2074</v>
      </c>
      <c r="D30" s="17">
        <v>2074</v>
      </c>
      <c r="E30" s="17">
        <f t="shared" si="0"/>
        <v>0</v>
      </c>
      <c r="F30" s="28">
        <f t="shared" si="1"/>
        <v>100</v>
      </c>
    </row>
    <row r="31" spans="1:6" ht="28.5">
      <c r="A31" s="11" t="s">
        <v>7</v>
      </c>
      <c r="B31" s="17">
        <v>51.2</v>
      </c>
      <c r="C31" s="17">
        <v>51.2</v>
      </c>
      <c r="D31" s="17">
        <v>51.2</v>
      </c>
      <c r="E31" s="17">
        <f t="shared" si="0"/>
        <v>0</v>
      </c>
      <c r="F31" s="28">
        <f t="shared" si="1"/>
        <v>100</v>
      </c>
    </row>
    <row r="32" spans="1:6" ht="14.25">
      <c r="A32" s="9" t="s">
        <v>8</v>
      </c>
      <c r="B32" s="17">
        <v>1557</v>
      </c>
      <c r="C32" s="17">
        <v>1938</v>
      </c>
      <c r="D32" s="17">
        <v>1938</v>
      </c>
      <c r="E32" s="17">
        <f t="shared" si="0"/>
        <v>0</v>
      </c>
      <c r="F32" s="28">
        <f t="shared" si="1"/>
        <v>100</v>
      </c>
    </row>
    <row r="33" spans="1:6" ht="28.5">
      <c r="A33" s="9" t="s">
        <v>92</v>
      </c>
      <c r="B33" s="17">
        <v>0</v>
      </c>
      <c r="C33" s="17">
        <v>1474.2</v>
      </c>
      <c r="D33" s="17">
        <v>1472.15</v>
      </c>
      <c r="E33" s="17">
        <f t="shared" si="0"/>
        <v>2.0499999999999545</v>
      </c>
      <c r="F33" s="28">
        <f t="shared" si="1"/>
        <v>99.86094152760819</v>
      </c>
    </row>
    <row r="34" spans="1:6" ht="28.5">
      <c r="A34" s="9" t="s">
        <v>9</v>
      </c>
      <c r="B34" s="17">
        <v>12156.1</v>
      </c>
      <c r="C34" s="17">
        <v>12020.9</v>
      </c>
      <c r="D34" s="17">
        <v>11961.62</v>
      </c>
      <c r="E34" s="17">
        <f t="shared" si="0"/>
        <v>59.279999999998836</v>
      </c>
      <c r="F34" s="28">
        <f t="shared" si="1"/>
        <v>99.50685888743772</v>
      </c>
    </row>
    <row r="35" spans="1:6" ht="28.5">
      <c r="A35" s="9" t="s">
        <v>120</v>
      </c>
      <c r="B35" s="17">
        <v>0</v>
      </c>
      <c r="C35" s="17">
        <v>12710.74</v>
      </c>
      <c r="D35" s="17">
        <f>C35</f>
        <v>12710.74</v>
      </c>
      <c r="E35" s="17">
        <f t="shared" si="0"/>
        <v>0</v>
      </c>
      <c r="F35" s="28">
        <f t="shared" si="1"/>
        <v>100</v>
      </c>
    </row>
    <row r="36" spans="1:6" ht="28.5">
      <c r="A36" s="9" t="s">
        <v>121</v>
      </c>
      <c r="B36" s="17">
        <v>0</v>
      </c>
      <c r="C36" s="17">
        <v>6101.14</v>
      </c>
      <c r="D36" s="17">
        <f>C36</f>
        <v>6101.14</v>
      </c>
      <c r="E36" s="17">
        <f t="shared" si="0"/>
        <v>0</v>
      </c>
      <c r="F36" s="28">
        <f t="shared" si="1"/>
        <v>100</v>
      </c>
    </row>
    <row r="37" spans="1:6" ht="42.75">
      <c r="A37" s="9" t="s">
        <v>122</v>
      </c>
      <c r="B37" s="17">
        <v>0</v>
      </c>
      <c r="C37" s="17">
        <v>9729</v>
      </c>
      <c r="D37" s="17">
        <v>9728.55</v>
      </c>
      <c r="E37" s="17">
        <f t="shared" si="0"/>
        <v>0.4500000000007276</v>
      </c>
      <c r="F37" s="28">
        <f t="shared" si="1"/>
        <v>99.99537465309898</v>
      </c>
    </row>
    <row r="38" spans="1:6" ht="42.75">
      <c r="A38" s="9" t="s">
        <v>123</v>
      </c>
      <c r="B38" s="17">
        <v>0</v>
      </c>
      <c r="C38" s="17">
        <v>9236</v>
      </c>
      <c r="D38" s="17">
        <v>9219.85</v>
      </c>
      <c r="E38" s="17">
        <f t="shared" si="0"/>
        <v>16.149999999999636</v>
      </c>
      <c r="F38" s="28">
        <f t="shared" si="1"/>
        <v>99.82514075357298</v>
      </c>
    </row>
    <row r="39" spans="1:6" ht="14.25">
      <c r="A39" s="35" t="s">
        <v>105</v>
      </c>
      <c r="B39" s="17">
        <v>0</v>
      </c>
      <c r="C39" s="17">
        <v>900</v>
      </c>
      <c r="D39" s="17">
        <v>900</v>
      </c>
      <c r="E39" s="17">
        <f t="shared" si="0"/>
        <v>0</v>
      </c>
      <c r="F39" s="28">
        <f t="shared" si="1"/>
        <v>100</v>
      </c>
    </row>
    <row r="40" spans="1:6" ht="14.25">
      <c r="A40" s="36"/>
      <c r="B40" s="17">
        <v>0</v>
      </c>
      <c r="C40" s="17">
        <v>300</v>
      </c>
      <c r="D40" s="17">
        <v>297.41</v>
      </c>
      <c r="E40" s="17">
        <f t="shared" si="0"/>
        <v>2.589999999999975</v>
      </c>
      <c r="F40" s="28">
        <f t="shared" si="1"/>
        <v>99.13666666666667</v>
      </c>
    </row>
    <row r="41" spans="1:6" ht="28.5">
      <c r="A41" s="9" t="s">
        <v>106</v>
      </c>
      <c r="B41" s="17">
        <v>0</v>
      </c>
      <c r="C41" s="17">
        <v>1857.91</v>
      </c>
      <c r="D41" s="17">
        <v>1796.77</v>
      </c>
      <c r="E41" s="17">
        <f t="shared" si="0"/>
        <v>61.1400000000001</v>
      </c>
      <c r="F41" s="28">
        <f t="shared" si="1"/>
        <v>96.70920550511057</v>
      </c>
    </row>
    <row r="42" spans="1:6" ht="14.25">
      <c r="A42" s="24" t="s">
        <v>107</v>
      </c>
      <c r="B42" s="17">
        <v>0</v>
      </c>
      <c r="C42" s="17">
        <v>3571.4</v>
      </c>
      <c r="D42" s="17">
        <v>3571.4</v>
      </c>
      <c r="E42" s="17">
        <f t="shared" si="0"/>
        <v>0</v>
      </c>
      <c r="F42" s="28">
        <f t="shared" si="1"/>
        <v>100</v>
      </c>
    </row>
    <row r="43" spans="1:6" ht="42.75">
      <c r="A43" s="25" t="s">
        <v>124</v>
      </c>
      <c r="B43" s="17">
        <v>0</v>
      </c>
      <c r="C43" s="17">
        <v>695.4</v>
      </c>
      <c r="D43" s="17">
        <v>695.4</v>
      </c>
      <c r="E43" s="17">
        <f t="shared" si="0"/>
        <v>0</v>
      </c>
      <c r="F43" s="28">
        <f t="shared" si="1"/>
        <v>100</v>
      </c>
    </row>
    <row r="44" spans="1:6" ht="14.25">
      <c r="A44" s="16" t="s">
        <v>125</v>
      </c>
      <c r="B44" s="17">
        <v>0</v>
      </c>
      <c r="C44" s="17">
        <v>4271.3</v>
      </c>
      <c r="D44" s="17">
        <v>4271.3</v>
      </c>
      <c r="E44" s="17">
        <f t="shared" si="0"/>
        <v>0</v>
      </c>
      <c r="F44" s="28">
        <f t="shared" si="1"/>
        <v>100</v>
      </c>
    </row>
    <row r="45" spans="1:6" ht="28.5">
      <c r="A45" s="25" t="s">
        <v>103</v>
      </c>
      <c r="B45" s="17">
        <v>0</v>
      </c>
      <c r="C45" s="17">
        <v>1913.3</v>
      </c>
      <c r="D45" s="17">
        <v>1770.47</v>
      </c>
      <c r="E45" s="17">
        <f t="shared" si="0"/>
        <v>142.82999999999993</v>
      </c>
      <c r="F45" s="28">
        <f t="shared" si="1"/>
        <v>92.53488736737575</v>
      </c>
    </row>
    <row r="46" spans="1:6" ht="28.5">
      <c r="A46" s="25" t="s">
        <v>108</v>
      </c>
      <c r="B46" s="17">
        <v>0</v>
      </c>
      <c r="C46" s="17">
        <v>8370.7</v>
      </c>
      <c r="D46" s="17">
        <v>7933.78</v>
      </c>
      <c r="E46" s="17">
        <f t="shared" si="0"/>
        <v>436.920000000001</v>
      </c>
      <c r="F46" s="28">
        <f t="shared" si="1"/>
        <v>94.78036484403931</v>
      </c>
    </row>
    <row r="47" spans="1:6" ht="28.5">
      <c r="A47" s="24" t="s">
        <v>109</v>
      </c>
      <c r="B47" s="17">
        <v>0</v>
      </c>
      <c r="C47" s="17">
        <v>1513.47</v>
      </c>
      <c r="D47" s="17">
        <v>1513.47</v>
      </c>
      <c r="E47" s="17">
        <f t="shared" si="0"/>
        <v>0</v>
      </c>
      <c r="F47" s="28">
        <f t="shared" si="1"/>
        <v>100</v>
      </c>
    </row>
    <row r="48" spans="1:6" ht="28.5">
      <c r="A48" s="9" t="s">
        <v>110</v>
      </c>
      <c r="B48" s="17">
        <v>0</v>
      </c>
      <c r="C48" s="17">
        <v>400</v>
      </c>
      <c r="D48" s="17">
        <v>399.7</v>
      </c>
      <c r="E48" s="17">
        <f t="shared" si="0"/>
        <v>0.30000000000001137</v>
      </c>
      <c r="F48" s="28">
        <f t="shared" si="1"/>
        <v>99.925</v>
      </c>
    </row>
    <row r="49" spans="1:6" ht="14.25">
      <c r="A49" s="16" t="s">
        <v>111</v>
      </c>
      <c r="B49" s="17">
        <v>0</v>
      </c>
      <c r="C49" s="17">
        <v>1810</v>
      </c>
      <c r="D49" s="17">
        <v>1810</v>
      </c>
      <c r="E49" s="17">
        <f t="shared" si="0"/>
        <v>0</v>
      </c>
      <c r="F49" s="28">
        <f t="shared" si="1"/>
        <v>100</v>
      </c>
    </row>
    <row r="50" spans="1:6" ht="42.75">
      <c r="A50" s="27" t="s">
        <v>126</v>
      </c>
      <c r="B50" s="17">
        <v>0</v>
      </c>
      <c r="C50" s="17">
        <v>9628.6</v>
      </c>
      <c r="D50" s="17">
        <v>9628.36</v>
      </c>
      <c r="E50" s="17">
        <f t="shared" si="0"/>
        <v>0.23999999999978172</v>
      </c>
      <c r="F50" s="28">
        <f t="shared" si="1"/>
        <v>99.99750742579398</v>
      </c>
    </row>
    <row r="51" spans="1:6" ht="14.25">
      <c r="A51" s="16" t="s">
        <v>112</v>
      </c>
      <c r="B51" s="17">
        <v>0</v>
      </c>
      <c r="C51" s="17">
        <v>10000</v>
      </c>
      <c r="D51" s="17">
        <v>10000</v>
      </c>
      <c r="E51" s="17">
        <f t="shared" si="0"/>
        <v>0</v>
      </c>
      <c r="F51" s="28">
        <f t="shared" si="1"/>
        <v>100</v>
      </c>
    </row>
    <row r="52" spans="1:6" ht="42.75">
      <c r="A52" s="26" t="s">
        <v>113</v>
      </c>
      <c r="B52" s="17">
        <v>0</v>
      </c>
      <c r="C52" s="17">
        <v>7669.9</v>
      </c>
      <c r="D52" s="17">
        <v>7669.9</v>
      </c>
      <c r="E52" s="17">
        <f t="shared" si="0"/>
        <v>0</v>
      </c>
      <c r="F52" s="28">
        <f t="shared" si="1"/>
        <v>100</v>
      </c>
    </row>
    <row r="53" spans="1:6" ht="42.75">
      <c r="A53" s="26" t="s">
        <v>127</v>
      </c>
      <c r="B53" s="17">
        <v>0</v>
      </c>
      <c r="C53" s="17">
        <v>1768.5</v>
      </c>
      <c r="D53" s="17">
        <v>1768.5</v>
      </c>
      <c r="E53" s="17">
        <f t="shared" si="0"/>
        <v>0</v>
      </c>
      <c r="F53" s="28">
        <f t="shared" si="1"/>
        <v>100</v>
      </c>
    </row>
    <row r="54" spans="1:6" ht="28.5">
      <c r="A54" s="25" t="s">
        <v>114</v>
      </c>
      <c r="B54" s="17">
        <v>0</v>
      </c>
      <c r="C54" s="17">
        <v>2794.98</v>
      </c>
      <c r="D54" s="17">
        <v>2563.99</v>
      </c>
      <c r="E54" s="17">
        <f t="shared" si="0"/>
        <v>230.99000000000024</v>
      </c>
      <c r="F54" s="28">
        <f t="shared" si="1"/>
        <v>91.73554014697778</v>
      </c>
    </row>
    <row r="55" spans="1:6" ht="14.25">
      <c r="A55" s="25" t="s">
        <v>104</v>
      </c>
      <c r="B55" s="17">
        <v>0</v>
      </c>
      <c r="C55" s="17">
        <v>9365.72</v>
      </c>
      <c r="D55" s="17">
        <v>8582.59</v>
      </c>
      <c r="E55" s="17">
        <f t="shared" si="0"/>
        <v>783.1299999999992</v>
      </c>
      <c r="F55" s="28">
        <f t="shared" si="1"/>
        <v>91.63833640125907</v>
      </c>
    </row>
    <row r="56" spans="1:6" ht="14.25">
      <c r="A56" s="25" t="s">
        <v>128</v>
      </c>
      <c r="B56" s="17">
        <v>0</v>
      </c>
      <c r="C56" s="17">
        <v>1437.7</v>
      </c>
      <c r="D56" s="17">
        <v>1214.86</v>
      </c>
      <c r="E56" s="17">
        <f t="shared" si="0"/>
        <v>222.84000000000015</v>
      </c>
      <c r="F56" s="28">
        <f t="shared" si="1"/>
        <v>84.50024344439034</v>
      </c>
    </row>
    <row r="57" spans="1:6" ht="14.25">
      <c r="A57" s="25" t="s">
        <v>129</v>
      </c>
      <c r="B57" s="17">
        <v>0</v>
      </c>
      <c r="C57" s="17">
        <v>6028.7</v>
      </c>
      <c r="D57" s="17">
        <v>665.37</v>
      </c>
      <c r="E57" s="17">
        <f t="shared" si="0"/>
        <v>5363.33</v>
      </c>
      <c r="F57" s="28">
        <f t="shared" si="1"/>
        <v>11.036707747939026</v>
      </c>
    </row>
    <row r="58" spans="1:6" ht="28.5">
      <c r="A58" s="25" t="s">
        <v>130</v>
      </c>
      <c r="B58" s="17">
        <v>0</v>
      </c>
      <c r="C58" s="17">
        <v>1052</v>
      </c>
      <c r="D58" s="17">
        <v>1052</v>
      </c>
      <c r="E58" s="17">
        <f t="shared" si="0"/>
        <v>0</v>
      </c>
      <c r="F58" s="28">
        <f t="shared" si="1"/>
        <v>100</v>
      </c>
    </row>
    <row r="59" spans="1:6" ht="14.25">
      <c r="A59" s="25" t="s">
        <v>131</v>
      </c>
      <c r="B59" s="17">
        <v>0</v>
      </c>
      <c r="C59" s="17">
        <v>86.21</v>
      </c>
      <c r="D59" s="17">
        <v>86.21</v>
      </c>
      <c r="E59" s="17">
        <f t="shared" si="0"/>
        <v>0</v>
      </c>
      <c r="F59" s="28">
        <f t="shared" si="1"/>
        <v>100</v>
      </c>
    </row>
    <row r="60" spans="1:6" ht="42.75">
      <c r="A60" s="25" t="s">
        <v>132</v>
      </c>
      <c r="B60" s="17">
        <v>0</v>
      </c>
      <c r="C60" s="17">
        <v>756.2</v>
      </c>
      <c r="D60" s="17">
        <v>756.2</v>
      </c>
      <c r="E60" s="17">
        <f t="shared" si="0"/>
        <v>0</v>
      </c>
      <c r="F60" s="28">
        <f t="shared" si="1"/>
        <v>100</v>
      </c>
    </row>
    <row r="61" spans="1:6" ht="28.5">
      <c r="A61" s="25" t="s">
        <v>133</v>
      </c>
      <c r="B61" s="17">
        <v>0</v>
      </c>
      <c r="C61" s="17">
        <v>13342</v>
      </c>
      <c r="D61" s="17">
        <v>13142.35</v>
      </c>
      <c r="E61" s="17">
        <f t="shared" si="0"/>
        <v>199.64999999999964</v>
      </c>
      <c r="F61" s="28">
        <f t="shared" si="1"/>
        <v>98.50359766152002</v>
      </c>
    </row>
    <row r="62" spans="1:6" ht="28.5">
      <c r="A62" s="25" t="s">
        <v>134</v>
      </c>
      <c r="B62" s="17">
        <v>0</v>
      </c>
      <c r="C62" s="17">
        <v>446.4</v>
      </c>
      <c r="D62" s="17">
        <v>446.4</v>
      </c>
      <c r="E62" s="17">
        <f t="shared" si="0"/>
        <v>0</v>
      </c>
      <c r="F62" s="28">
        <f t="shared" si="1"/>
        <v>100</v>
      </c>
    </row>
    <row r="63" spans="1:6" ht="28.5">
      <c r="A63" s="25" t="s">
        <v>135</v>
      </c>
      <c r="B63" s="17">
        <v>0</v>
      </c>
      <c r="C63" s="17">
        <v>1000</v>
      </c>
      <c r="D63" s="17">
        <v>947.31</v>
      </c>
      <c r="E63" s="17">
        <f t="shared" si="0"/>
        <v>52.690000000000055</v>
      </c>
      <c r="F63" s="28">
        <f t="shared" si="1"/>
        <v>94.731</v>
      </c>
    </row>
    <row r="64" spans="1:6" ht="14.25">
      <c r="A64" s="16" t="s">
        <v>136</v>
      </c>
      <c r="B64" s="17">
        <v>0</v>
      </c>
      <c r="C64" s="28">
        <v>4000</v>
      </c>
      <c r="D64" s="28"/>
      <c r="E64" s="17">
        <f t="shared" si="0"/>
        <v>4000</v>
      </c>
      <c r="F64" s="28">
        <f t="shared" si="1"/>
        <v>0</v>
      </c>
    </row>
    <row r="65" spans="1:6" ht="28.5">
      <c r="A65" s="16" t="s">
        <v>137</v>
      </c>
      <c r="B65" s="17">
        <v>0</v>
      </c>
      <c r="C65" s="28">
        <v>1014</v>
      </c>
      <c r="D65" s="28"/>
      <c r="E65" s="17">
        <f t="shared" si="0"/>
        <v>1014</v>
      </c>
      <c r="F65" s="28">
        <f t="shared" si="1"/>
        <v>0</v>
      </c>
    </row>
    <row r="66" spans="1:6" ht="14.25">
      <c r="A66" s="25" t="s">
        <v>138</v>
      </c>
      <c r="B66" s="17">
        <v>0</v>
      </c>
      <c r="C66" s="17">
        <v>2000</v>
      </c>
      <c r="D66" s="17"/>
      <c r="E66" s="17">
        <f t="shared" si="0"/>
        <v>2000</v>
      </c>
      <c r="F66" s="28">
        <f t="shared" si="1"/>
        <v>0</v>
      </c>
    </row>
    <row r="67" spans="1:6" ht="28.5">
      <c r="A67" s="25" t="s">
        <v>117</v>
      </c>
      <c r="B67" s="17">
        <v>0</v>
      </c>
      <c r="C67" s="17">
        <v>40</v>
      </c>
      <c r="D67" s="17">
        <v>40</v>
      </c>
      <c r="E67" s="17">
        <f t="shared" si="0"/>
        <v>0</v>
      </c>
      <c r="F67" s="28">
        <f t="shared" si="1"/>
        <v>100</v>
      </c>
    </row>
    <row r="68" spans="1:6" ht="28.5">
      <c r="A68" s="25" t="s">
        <v>118</v>
      </c>
      <c r="B68" s="17">
        <v>0</v>
      </c>
      <c r="C68" s="17">
        <v>103.75</v>
      </c>
      <c r="D68" s="17">
        <v>103.75</v>
      </c>
      <c r="E68" s="17">
        <f t="shared" si="0"/>
        <v>0</v>
      </c>
      <c r="F68" s="28">
        <f t="shared" si="1"/>
        <v>100</v>
      </c>
    </row>
    <row r="69" spans="1:9" s="5" customFormat="1" ht="15">
      <c r="A69" s="6" t="s">
        <v>10</v>
      </c>
      <c r="B69" s="18">
        <f>SUM(B15:B34)</f>
        <v>66451.6</v>
      </c>
      <c r="C69" s="18">
        <f>SUM(C15:C68)</f>
        <v>240293.94</v>
      </c>
      <c r="D69" s="18">
        <f>SUM(D15:D68)</f>
        <v>215832.57999999993</v>
      </c>
      <c r="E69" s="18">
        <f>SUM(E15:E68)</f>
        <v>24461.359999999997</v>
      </c>
      <c r="F69" s="18">
        <f>D69/C69*100</f>
        <v>89.82023433466524</v>
      </c>
      <c r="I69" s="29"/>
    </row>
    <row r="70" spans="1:6" ht="15">
      <c r="A70" s="6" t="s">
        <v>11</v>
      </c>
      <c r="B70" s="17"/>
      <c r="C70" s="23"/>
      <c r="D70" s="17"/>
      <c r="E70" s="23"/>
      <c r="F70" s="23"/>
    </row>
    <row r="71" spans="1:6" ht="42.75">
      <c r="A71" s="9" t="s">
        <v>12</v>
      </c>
      <c r="B71" s="17">
        <v>2524.8</v>
      </c>
      <c r="C71" s="17">
        <v>2455.9</v>
      </c>
      <c r="D71" s="17">
        <v>2455.9</v>
      </c>
      <c r="E71" s="17">
        <f>C71-D71</f>
        <v>0</v>
      </c>
      <c r="F71" s="28">
        <f>D71/C71*100</f>
        <v>100</v>
      </c>
    </row>
    <row r="72" spans="1:6" ht="42.75">
      <c r="A72" s="9" t="s">
        <v>13</v>
      </c>
      <c r="B72" s="17">
        <v>78.1</v>
      </c>
      <c r="C72" s="17">
        <v>194.6</v>
      </c>
      <c r="D72" s="17">
        <v>193.9</v>
      </c>
      <c r="E72" s="17">
        <f aca="true" t="shared" si="2" ref="E72:E135">C72-D72</f>
        <v>0.6999999999999886</v>
      </c>
      <c r="F72" s="28">
        <f aca="true" t="shared" si="3" ref="F72:F135">D72/C72*100</f>
        <v>99.64028776978418</v>
      </c>
    </row>
    <row r="73" spans="1:6" ht="28.5">
      <c r="A73" s="9" t="s">
        <v>14</v>
      </c>
      <c r="B73" s="17">
        <v>319.5</v>
      </c>
      <c r="C73" s="17">
        <v>319.5</v>
      </c>
      <c r="D73" s="17">
        <v>319.5</v>
      </c>
      <c r="E73" s="17">
        <f t="shared" si="2"/>
        <v>0</v>
      </c>
      <c r="F73" s="28">
        <f t="shared" si="3"/>
        <v>100</v>
      </c>
    </row>
    <row r="74" spans="1:6" ht="57">
      <c r="A74" s="9" t="s">
        <v>15</v>
      </c>
      <c r="B74" s="17">
        <v>1478.2</v>
      </c>
      <c r="C74" s="17">
        <v>7325.8</v>
      </c>
      <c r="D74" s="17">
        <v>4142.05</v>
      </c>
      <c r="E74" s="17">
        <f t="shared" si="2"/>
        <v>3183.75</v>
      </c>
      <c r="F74" s="28">
        <f t="shared" si="3"/>
        <v>56.540582598487546</v>
      </c>
    </row>
    <row r="75" spans="1:6" ht="57">
      <c r="A75" s="9" t="s">
        <v>119</v>
      </c>
      <c r="B75" s="17">
        <v>0</v>
      </c>
      <c r="C75" s="17">
        <v>1445.6</v>
      </c>
      <c r="D75" s="17">
        <v>0</v>
      </c>
      <c r="E75" s="17">
        <f t="shared" si="2"/>
        <v>1445.6</v>
      </c>
      <c r="F75" s="28">
        <f t="shared" si="3"/>
        <v>0</v>
      </c>
    </row>
    <row r="76" spans="1:6" ht="71.25">
      <c r="A76" s="9" t="s">
        <v>16</v>
      </c>
      <c r="B76" s="17">
        <v>32.3</v>
      </c>
      <c r="C76" s="17">
        <v>32.3</v>
      </c>
      <c r="D76" s="17">
        <v>4.61</v>
      </c>
      <c r="E76" s="17">
        <f t="shared" si="2"/>
        <v>27.689999999999998</v>
      </c>
      <c r="F76" s="28">
        <f t="shared" si="3"/>
        <v>14.272445820433438</v>
      </c>
    </row>
    <row r="77" spans="1:6" ht="71.25">
      <c r="A77" s="9" t="s">
        <v>17</v>
      </c>
      <c r="B77" s="17">
        <v>29903.7</v>
      </c>
      <c r="C77" s="17">
        <v>37681.36</v>
      </c>
      <c r="D77" s="17">
        <v>36250</v>
      </c>
      <c r="E77" s="17">
        <f t="shared" si="2"/>
        <v>1431.3600000000006</v>
      </c>
      <c r="F77" s="28">
        <f t="shared" si="3"/>
        <v>96.20141098941227</v>
      </c>
    </row>
    <row r="78" spans="1:6" ht="71.25">
      <c r="A78" s="9" t="s">
        <v>18</v>
      </c>
      <c r="B78" s="17">
        <v>0</v>
      </c>
      <c r="C78" s="17">
        <v>6798</v>
      </c>
      <c r="D78" s="17">
        <v>6531.11</v>
      </c>
      <c r="E78" s="17">
        <f t="shared" si="2"/>
        <v>266.8900000000003</v>
      </c>
      <c r="F78" s="28">
        <f t="shared" si="3"/>
        <v>96.07399235069137</v>
      </c>
    </row>
    <row r="79" spans="1:6" ht="71.25">
      <c r="A79" s="9" t="s">
        <v>91</v>
      </c>
      <c r="B79" s="19">
        <v>459.7</v>
      </c>
      <c r="C79" s="17">
        <v>459.7</v>
      </c>
      <c r="D79" s="17">
        <v>434.57</v>
      </c>
      <c r="E79" s="17">
        <f t="shared" si="2"/>
        <v>25.129999999999995</v>
      </c>
      <c r="F79" s="28">
        <f t="shared" si="3"/>
        <v>94.53339134217968</v>
      </c>
    </row>
    <row r="80" spans="1:6" ht="42.75">
      <c r="A80" s="9" t="s">
        <v>19</v>
      </c>
      <c r="B80" s="17">
        <v>17861</v>
      </c>
      <c r="C80" s="17">
        <v>17984.6</v>
      </c>
      <c r="D80" s="17">
        <v>17984.6</v>
      </c>
      <c r="E80" s="17">
        <f t="shared" si="2"/>
        <v>0</v>
      </c>
      <c r="F80" s="28">
        <f t="shared" si="3"/>
        <v>100</v>
      </c>
    </row>
    <row r="81" spans="1:6" ht="71.25">
      <c r="A81" s="10" t="s">
        <v>20</v>
      </c>
      <c r="B81" s="17">
        <v>4260.9</v>
      </c>
      <c r="C81" s="17">
        <v>4615.57</v>
      </c>
      <c r="D81" s="17">
        <v>4544.29</v>
      </c>
      <c r="E81" s="17">
        <f t="shared" si="2"/>
        <v>71.27999999999975</v>
      </c>
      <c r="F81" s="28">
        <f t="shared" si="3"/>
        <v>98.45566203090843</v>
      </c>
    </row>
    <row r="82" spans="1:6" ht="71.25">
      <c r="A82" s="10" t="s">
        <v>21</v>
      </c>
      <c r="B82" s="17">
        <v>284.1</v>
      </c>
      <c r="C82" s="17">
        <v>307.5</v>
      </c>
      <c r="D82" s="17">
        <v>304.1</v>
      </c>
      <c r="E82" s="17">
        <f t="shared" si="2"/>
        <v>3.3999999999999773</v>
      </c>
      <c r="F82" s="28">
        <f t="shared" si="3"/>
        <v>98.89430894308944</v>
      </c>
    </row>
    <row r="83" spans="1:6" ht="57">
      <c r="A83" s="9" t="s">
        <v>22</v>
      </c>
      <c r="B83" s="17">
        <v>16355.3</v>
      </c>
      <c r="C83" s="17">
        <v>15640.29</v>
      </c>
      <c r="D83" s="17">
        <v>15495.49</v>
      </c>
      <c r="E83" s="17">
        <f t="shared" si="2"/>
        <v>144.8000000000011</v>
      </c>
      <c r="F83" s="28">
        <f t="shared" si="3"/>
        <v>99.0741859645825</v>
      </c>
    </row>
    <row r="84" spans="1:6" ht="57">
      <c r="A84" s="9" t="s">
        <v>23</v>
      </c>
      <c r="B84" s="17">
        <v>225.7</v>
      </c>
      <c r="C84" s="17">
        <v>66.7</v>
      </c>
      <c r="D84" s="17">
        <v>63.8</v>
      </c>
      <c r="E84" s="17">
        <f t="shared" si="2"/>
        <v>2.9000000000000057</v>
      </c>
      <c r="F84" s="28">
        <f t="shared" si="3"/>
        <v>95.65217391304347</v>
      </c>
    </row>
    <row r="85" spans="1:6" ht="85.5">
      <c r="A85" s="9" t="s">
        <v>77</v>
      </c>
      <c r="B85" s="17">
        <v>1568.7</v>
      </c>
      <c r="C85" s="17">
        <v>1479</v>
      </c>
      <c r="D85" s="17">
        <v>1476.76</v>
      </c>
      <c r="E85" s="17">
        <f t="shared" si="2"/>
        <v>2.240000000000009</v>
      </c>
      <c r="F85" s="28">
        <f t="shared" si="3"/>
        <v>99.84854631507775</v>
      </c>
    </row>
    <row r="86" spans="1:6" ht="71.25">
      <c r="A86" s="9" t="s">
        <v>24</v>
      </c>
      <c r="B86" s="17">
        <v>27.8</v>
      </c>
      <c r="C86" s="17">
        <v>17.9</v>
      </c>
      <c r="D86" s="17">
        <v>17.85</v>
      </c>
      <c r="E86" s="17">
        <f t="shared" si="2"/>
        <v>0.04999999999999716</v>
      </c>
      <c r="F86" s="28">
        <f t="shared" si="3"/>
        <v>99.72067039106147</v>
      </c>
    </row>
    <row r="87" spans="1:6" ht="128.25">
      <c r="A87" s="9" t="s">
        <v>78</v>
      </c>
      <c r="B87" s="17">
        <v>52607.6</v>
      </c>
      <c r="C87" s="17">
        <v>47307.6</v>
      </c>
      <c r="D87" s="17">
        <v>42706.45</v>
      </c>
      <c r="E87" s="17">
        <f t="shared" si="2"/>
        <v>4601.1500000000015</v>
      </c>
      <c r="F87" s="28">
        <f t="shared" si="3"/>
        <v>90.27397289230483</v>
      </c>
    </row>
    <row r="88" spans="1:6" ht="71.25">
      <c r="A88" s="9" t="s">
        <v>25</v>
      </c>
      <c r="B88" s="17">
        <v>931.2</v>
      </c>
      <c r="C88" s="17">
        <v>845.7</v>
      </c>
      <c r="D88" s="17">
        <v>516.07</v>
      </c>
      <c r="E88" s="17">
        <f t="shared" si="2"/>
        <v>329.63</v>
      </c>
      <c r="F88" s="28">
        <f t="shared" si="3"/>
        <v>61.02282133144141</v>
      </c>
    </row>
    <row r="89" spans="1:6" ht="71.25">
      <c r="A89" s="9" t="s">
        <v>71</v>
      </c>
      <c r="B89" s="17">
        <v>34311.3</v>
      </c>
      <c r="C89" s="17">
        <v>28945.7</v>
      </c>
      <c r="D89" s="17">
        <v>24343.71</v>
      </c>
      <c r="E89" s="17">
        <f t="shared" si="2"/>
        <v>4601.990000000002</v>
      </c>
      <c r="F89" s="28">
        <f t="shared" si="3"/>
        <v>84.10130002038298</v>
      </c>
    </row>
    <row r="90" spans="1:6" ht="85.5">
      <c r="A90" s="9" t="s">
        <v>72</v>
      </c>
      <c r="B90" s="17">
        <v>607.3</v>
      </c>
      <c r="C90" s="17">
        <v>607.3</v>
      </c>
      <c r="D90" s="17">
        <v>304.19</v>
      </c>
      <c r="E90" s="17">
        <f t="shared" si="2"/>
        <v>303.10999999999996</v>
      </c>
      <c r="F90" s="28">
        <f t="shared" si="3"/>
        <v>50.08891816235798</v>
      </c>
    </row>
    <row r="91" spans="1:6" ht="57">
      <c r="A91" s="12" t="s">
        <v>26</v>
      </c>
      <c r="B91" s="19">
        <v>24.4</v>
      </c>
      <c r="C91" s="17">
        <v>0</v>
      </c>
      <c r="D91" s="17">
        <v>0</v>
      </c>
      <c r="E91" s="17">
        <f t="shared" si="2"/>
        <v>0</v>
      </c>
      <c r="F91" s="28">
        <v>0</v>
      </c>
    </row>
    <row r="92" spans="1:6" ht="85.5">
      <c r="A92" s="9" t="s">
        <v>27</v>
      </c>
      <c r="B92" s="17">
        <v>12496.9</v>
      </c>
      <c r="C92" s="17">
        <v>11746.6</v>
      </c>
      <c r="D92" s="17">
        <v>11621.32</v>
      </c>
      <c r="E92" s="17">
        <f t="shared" si="2"/>
        <v>125.28000000000065</v>
      </c>
      <c r="F92" s="28">
        <f t="shared" si="3"/>
        <v>98.93347862360173</v>
      </c>
    </row>
    <row r="93" spans="1:6" ht="85.5">
      <c r="A93" s="9" t="s">
        <v>28</v>
      </c>
      <c r="B93" s="17">
        <v>9526.5</v>
      </c>
      <c r="C93" s="17">
        <v>10048</v>
      </c>
      <c r="D93" s="17">
        <v>9976.82</v>
      </c>
      <c r="E93" s="17">
        <f t="shared" si="2"/>
        <v>71.18000000000029</v>
      </c>
      <c r="F93" s="28">
        <f t="shared" si="3"/>
        <v>99.29160031847132</v>
      </c>
    </row>
    <row r="94" spans="1:6" ht="85.5">
      <c r="A94" s="9" t="s">
        <v>29</v>
      </c>
      <c r="B94" s="17">
        <v>389.8</v>
      </c>
      <c r="C94" s="17">
        <v>278.2</v>
      </c>
      <c r="D94" s="17">
        <v>274.85</v>
      </c>
      <c r="E94" s="17">
        <f t="shared" si="2"/>
        <v>3.349999999999966</v>
      </c>
      <c r="F94" s="28">
        <f t="shared" si="3"/>
        <v>98.79583033788643</v>
      </c>
    </row>
    <row r="95" spans="1:6" ht="114">
      <c r="A95" s="9" t="s">
        <v>30</v>
      </c>
      <c r="B95" s="17">
        <v>391.2</v>
      </c>
      <c r="C95" s="17">
        <v>372.9</v>
      </c>
      <c r="D95" s="17">
        <v>369.13</v>
      </c>
      <c r="E95" s="17">
        <f t="shared" si="2"/>
        <v>3.769999999999982</v>
      </c>
      <c r="F95" s="28">
        <f t="shared" si="3"/>
        <v>98.98900509519979</v>
      </c>
    </row>
    <row r="96" spans="1:6" ht="114">
      <c r="A96" s="9" t="s">
        <v>31</v>
      </c>
      <c r="B96" s="17">
        <v>6.9</v>
      </c>
      <c r="C96" s="17">
        <v>4.2</v>
      </c>
      <c r="D96" s="17">
        <v>4.11</v>
      </c>
      <c r="E96" s="17">
        <f t="shared" si="2"/>
        <v>0.08999999999999986</v>
      </c>
      <c r="F96" s="28">
        <f t="shared" si="3"/>
        <v>97.85714285714286</v>
      </c>
    </row>
    <row r="97" spans="1:6" ht="85.5">
      <c r="A97" s="9" t="s">
        <v>32</v>
      </c>
      <c r="B97" s="17">
        <v>28523.8</v>
      </c>
      <c r="C97" s="17">
        <v>26723.8</v>
      </c>
      <c r="D97" s="17">
        <v>24821.57</v>
      </c>
      <c r="E97" s="17">
        <f t="shared" si="2"/>
        <v>1902.2299999999996</v>
      </c>
      <c r="F97" s="28">
        <f t="shared" si="3"/>
        <v>92.8818880548425</v>
      </c>
    </row>
    <row r="98" spans="1:6" ht="85.5">
      <c r="A98" s="9" t="s">
        <v>33</v>
      </c>
      <c r="B98" s="17">
        <v>504.9</v>
      </c>
      <c r="C98" s="17">
        <v>322.9</v>
      </c>
      <c r="D98" s="17">
        <v>260.46</v>
      </c>
      <c r="E98" s="17">
        <f t="shared" si="2"/>
        <v>62.44</v>
      </c>
      <c r="F98" s="28">
        <f t="shared" si="3"/>
        <v>80.66274388355528</v>
      </c>
    </row>
    <row r="99" spans="1:6" ht="85.5">
      <c r="A99" s="9" t="s">
        <v>34</v>
      </c>
      <c r="B99" s="17">
        <v>163.7</v>
      </c>
      <c r="C99" s="17">
        <v>78.7</v>
      </c>
      <c r="D99" s="17">
        <v>74.06</v>
      </c>
      <c r="E99" s="17">
        <f t="shared" si="2"/>
        <v>4.640000000000001</v>
      </c>
      <c r="F99" s="28">
        <f t="shared" si="3"/>
        <v>94.10419313850063</v>
      </c>
    </row>
    <row r="100" spans="1:6" ht="71.25">
      <c r="A100" s="9" t="s">
        <v>35</v>
      </c>
      <c r="B100" s="17">
        <v>2464.7</v>
      </c>
      <c r="C100" s="17">
        <v>2467.7</v>
      </c>
      <c r="D100" s="17">
        <v>2395.09</v>
      </c>
      <c r="E100" s="17">
        <f t="shared" si="2"/>
        <v>72.60999999999967</v>
      </c>
      <c r="F100" s="28">
        <f t="shared" si="3"/>
        <v>97.05758398508733</v>
      </c>
    </row>
    <row r="101" spans="1:6" ht="71.25">
      <c r="A101" s="9" t="s">
        <v>36</v>
      </c>
      <c r="B101" s="17">
        <v>1376.2</v>
      </c>
      <c r="C101" s="17">
        <v>1240.96</v>
      </c>
      <c r="D101" s="17">
        <v>1150.74</v>
      </c>
      <c r="E101" s="17">
        <f t="shared" si="2"/>
        <v>90.22000000000003</v>
      </c>
      <c r="F101" s="28">
        <f t="shared" si="3"/>
        <v>92.72982207323362</v>
      </c>
    </row>
    <row r="102" spans="1:6" ht="57">
      <c r="A102" s="9" t="s">
        <v>79</v>
      </c>
      <c r="B102" s="17">
        <v>73.6</v>
      </c>
      <c r="C102" s="17">
        <v>51.7</v>
      </c>
      <c r="D102" s="17">
        <v>45.18</v>
      </c>
      <c r="E102" s="17">
        <f t="shared" si="2"/>
        <v>6.520000000000003</v>
      </c>
      <c r="F102" s="28">
        <f t="shared" si="3"/>
        <v>87.38878143133462</v>
      </c>
    </row>
    <row r="103" spans="1:6" ht="85.5">
      <c r="A103" s="9" t="s">
        <v>80</v>
      </c>
      <c r="B103" s="17">
        <v>90.1</v>
      </c>
      <c r="C103" s="17">
        <v>105.77</v>
      </c>
      <c r="D103" s="17">
        <v>102.96</v>
      </c>
      <c r="E103" s="17">
        <f t="shared" si="2"/>
        <v>2.8100000000000023</v>
      </c>
      <c r="F103" s="28">
        <f t="shared" si="3"/>
        <v>97.3432920487851</v>
      </c>
    </row>
    <row r="104" spans="1:6" ht="71.25">
      <c r="A104" s="9" t="s">
        <v>37</v>
      </c>
      <c r="B104" s="17">
        <v>148.2</v>
      </c>
      <c r="C104" s="17">
        <v>148.2</v>
      </c>
      <c r="D104" s="17">
        <v>148.2</v>
      </c>
      <c r="E104" s="17">
        <f t="shared" si="2"/>
        <v>0</v>
      </c>
      <c r="F104" s="28">
        <f t="shared" si="3"/>
        <v>100</v>
      </c>
    </row>
    <row r="105" spans="1:6" ht="99.75">
      <c r="A105" s="9" t="s">
        <v>38</v>
      </c>
      <c r="B105" s="17">
        <v>3.8</v>
      </c>
      <c r="C105" s="17">
        <v>0</v>
      </c>
      <c r="D105" s="17">
        <v>0</v>
      </c>
      <c r="E105" s="17">
        <f t="shared" si="2"/>
        <v>0</v>
      </c>
      <c r="F105" s="28">
        <v>0</v>
      </c>
    </row>
    <row r="106" spans="1:6" ht="71.25">
      <c r="A106" s="9" t="s">
        <v>39</v>
      </c>
      <c r="B106" s="17">
        <v>18.7</v>
      </c>
      <c r="C106" s="17">
        <v>35.2</v>
      </c>
      <c r="D106" s="17">
        <v>31.97</v>
      </c>
      <c r="E106" s="17">
        <f t="shared" si="2"/>
        <v>3.230000000000004</v>
      </c>
      <c r="F106" s="28">
        <f t="shared" si="3"/>
        <v>90.82386363636363</v>
      </c>
    </row>
    <row r="107" spans="1:6" ht="71.25">
      <c r="A107" s="9" t="s">
        <v>40</v>
      </c>
      <c r="B107" s="17">
        <v>891.3</v>
      </c>
      <c r="C107" s="17">
        <v>892.1</v>
      </c>
      <c r="D107" s="17">
        <v>886.92</v>
      </c>
      <c r="E107" s="17">
        <f t="shared" si="2"/>
        <v>5.180000000000064</v>
      </c>
      <c r="F107" s="28">
        <f t="shared" si="3"/>
        <v>99.41934760677054</v>
      </c>
    </row>
    <row r="108" spans="1:6" ht="57">
      <c r="A108" s="9" t="s">
        <v>41</v>
      </c>
      <c r="B108" s="17">
        <v>30.2</v>
      </c>
      <c r="C108" s="17">
        <v>30.2</v>
      </c>
      <c r="D108" s="17">
        <v>26.87</v>
      </c>
      <c r="E108" s="17">
        <f t="shared" si="2"/>
        <v>3.3299999999999983</v>
      </c>
      <c r="F108" s="28">
        <f t="shared" si="3"/>
        <v>88.97350993377484</v>
      </c>
    </row>
    <row r="109" spans="1:6" ht="85.5">
      <c r="A109" s="9" t="s">
        <v>42</v>
      </c>
      <c r="B109" s="17">
        <v>9.5</v>
      </c>
      <c r="C109" s="17">
        <v>9.5</v>
      </c>
      <c r="D109" s="17">
        <v>6.86</v>
      </c>
      <c r="E109" s="17">
        <f t="shared" si="2"/>
        <v>2.6399999999999997</v>
      </c>
      <c r="F109" s="28">
        <f t="shared" si="3"/>
        <v>72.21052631578948</v>
      </c>
    </row>
    <row r="110" spans="1:6" ht="85.5">
      <c r="A110" s="9" t="s">
        <v>43</v>
      </c>
      <c r="B110" s="17">
        <v>785.5</v>
      </c>
      <c r="C110" s="17">
        <v>1485.5</v>
      </c>
      <c r="D110" s="17">
        <v>1376.49</v>
      </c>
      <c r="E110" s="17">
        <f t="shared" si="2"/>
        <v>109.00999999999999</v>
      </c>
      <c r="F110" s="28">
        <f t="shared" si="3"/>
        <v>92.6617300572198</v>
      </c>
    </row>
    <row r="111" spans="1:6" ht="71.25">
      <c r="A111" s="9" t="s">
        <v>44</v>
      </c>
      <c r="B111" s="17">
        <v>45.8</v>
      </c>
      <c r="C111" s="17">
        <v>0</v>
      </c>
      <c r="D111" s="17">
        <v>0</v>
      </c>
      <c r="E111" s="17">
        <f t="shared" si="2"/>
        <v>0</v>
      </c>
      <c r="F111" s="28">
        <v>0</v>
      </c>
    </row>
    <row r="112" spans="1:6" ht="42.75">
      <c r="A112" s="9" t="s">
        <v>45</v>
      </c>
      <c r="B112" s="17">
        <v>1800</v>
      </c>
      <c r="C112" s="17">
        <v>1008</v>
      </c>
      <c r="D112" s="17">
        <v>1008</v>
      </c>
      <c r="E112" s="17">
        <f t="shared" si="2"/>
        <v>0</v>
      </c>
      <c r="F112" s="28">
        <f t="shared" si="3"/>
        <v>100</v>
      </c>
    </row>
    <row r="113" spans="1:6" ht="71.25">
      <c r="A113" s="9" t="s">
        <v>46</v>
      </c>
      <c r="B113" s="17">
        <v>343.9</v>
      </c>
      <c r="C113" s="17">
        <v>343.9</v>
      </c>
      <c r="D113" s="17">
        <v>313.8</v>
      </c>
      <c r="E113" s="17">
        <f t="shared" si="2"/>
        <v>30.099999999999966</v>
      </c>
      <c r="F113" s="28">
        <f t="shared" si="3"/>
        <v>91.24745565571388</v>
      </c>
    </row>
    <row r="114" spans="1:6" ht="71.25">
      <c r="A114" s="9" t="s">
        <v>47</v>
      </c>
      <c r="B114" s="17">
        <v>321.5</v>
      </c>
      <c r="C114" s="17">
        <v>336.74</v>
      </c>
      <c r="D114" s="17">
        <v>336.74</v>
      </c>
      <c r="E114" s="17">
        <f t="shared" si="2"/>
        <v>0</v>
      </c>
      <c r="F114" s="28">
        <f t="shared" si="3"/>
        <v>100</v>
      </c>
    </row>
    <row r="115" spans="1:6" ht="85.5">
      <c r="A115" s="10" t="s">
        <v>48</v>
      </c>
      <c r="B115" s="17">
        <v>2359.1</v>
      </c>
      <c r="C115" s="17">
        <v>2359.1</v>
      </c>
      <c r="D115" s="17">
        <v>2015.09</v>
      </c>
      <c r="E115" s="17">
        <f t="shared" si="2"/>
        <v>344.01</v>
      </c>
      <c r="F115" s="28">
        <f t="shared" si="3"/>
        <v>85.41774405493621</v>
      </c>
    </row>
    <row r="116" spans="1:6" ht="85.5">
      <c r="A116" s="10" t="s">
        <v>49</v>
      </c>
      <c r="B116" s="17">
        <v>47.2</v>
      </c>
      <c r="C116" s="17">
        <v>47.2</v>
      </c>
      <c r="D116" s="17">
        <v>20.75</v>
      </c>
      <c r="E116" s="17">
        <f t="shared" si="2"/>
        <v>26.450000000000003</v>
      </c>
      <c r="F116" s="28">
        <f t="shared" si="3"/>
        <v>43.96186440677966</v>
      </c>
    </row>
    <row r="117" spans="1:6" ht="42.75">
      <c r="A117" s="9" t="s">
        <v>50</v>
      </c>
      <c r="B117" s="17">
        <v>417.4</v>
      </c>
      <c r="C117" s="17">
        <v>417.4</v>
      </c>
      <c r="D117" s="17">
        <v>417.4</v>
      </c>
      <c r="E117" s="17">
        <f t="shared" si="2"/>
        <v>0</v>
      </c>
      <c r="F117" s="28">
        <f t="shared" si="3"/>
        <v>100</v>
      </c>
    </row>
    <row r="118" spans="1:6" ht="71.25">
      <c r="A118" s="9" t="s">
        <v>51</v>
      </c>
      <c r="B118" s="17">
        <v>18647.3</v>
      </c>
      <c r="C118" s="17">
        <v>20579.1</v>
      </c>
      <c r="D118" s="17">
        <v>20579.1</v>
      </c>
      <c r="E118" s="17">
        <f t="shared" si="2"/>
        <v>0</v>
      </c>
      <c r="F118" s="28">
        <f t="shared" si="3"/>
        <v>100</v>
      </c>
    </row>
    <row r="119" spans="1:6" ht="42.75">
      <c r="A119" s="9" t="s">
        <v>52</v>
      </c>
      <c r="B119" s="17">
        <v>1752.8</v>
      </c>
      <c r="C119" s="17">
        <v>1752.8</v>
      </c>
      <c r="D119" s="17">
        <v>1752.8</v>
      </c>
      <c r="E119" s="17">
        <f t="shared" si="2"/>
        <v>0</v>
      </c>
      <c r="F119" s="28">
        <f t="shared" si="3"/>
        <v>100</v>
      </c>
    </row>
    <row r="120" spans="1:6" ht="85.5">
      <c r="A120" s="9" t="s">
        <v>53</v>
      </c>
      <c r="B120" s="17">
        <v>274009.3</v>
      </c>
      <c r="C120" s="17">
        <v>299057.63</v>
      </c>
      <c r="D120" s="17">
        <v>299028</v>
      </c>
      <c r="E120" s="17">
        <f t="shared" si="2"/>
        <v>29.630000000004657</v>
      </c>
      <c r="F120" s="28">
        <f t="shared" si="3"/>
        <v>99.99009221065518</v>
      </c>
    </row>
    <row r="121" spans="1:6" ht="57">
      <c r="A121" s="9" t="s">
        <v>54</v>
      </c>
      <c r="B121" s="17">
        <v>585</v>
      </c>
      <c r="C121" s="17">
        <v>724.2</v>
      </c>
      <c r="D121" s="17">
        <v>724.2</v>
      </c>
      <c r="E121" s="17">
        <f t="shared" si="2"/>
        <v>0</v>
      </c>
      <c r="F121" s="28">
        <f t="shared" si="3"/>
        <v>100</v>
      </c>
    </row>
    <row r="122" spans="1:6" ht="42.75">
      <c r="A122" s="9" t="s">
        <v>55</v>
      </c>
      <c r="B122" s="17">
        <v>16398.6</v>
      </c>
      <c r="C122" s="17">
        <v>15408.6</v>
      </c>
      <c r="D122" s="17">
        <v>13785.86</v>
      </c>
      <c r="E122" s="17">
        <f t="shared" si="2"/>
        <v>1622.7399999999998</v>
      </c>
      <c r="F122" s="28">
        <f t="shared" si="3"/>
        <v>89.4686084394429</v>
      </c>
    </row>
    <row r="123" spans="1:6" ht="99.75">
      <c r="A123" s="9" t="s">
        <v>56</v>
      </c>
      <c r="B123" s="17">
        <v>40781.6</v>
      </c>
      <c r="C123" s="17">
        <v>40781.6</v>
      </c>
      <c r="D123" s="17">
        <v>38032.63</v>
      </c>
      <c r="E123" s="17">
        <f t="shared" si="2"/>
        <v>2748.970000000001</v>
      </c>
      <c r="F123" s="28">
        <f t="shared" si="3"/>
        <v>93.25928850265805</v>
      </c>
    </row>
    <row r="124" spans="1:6" ht="85.5">
      <c r="A124" s="9" t="s">
        <v>73</v>
      </c>
      <c r="B124" s="17">
        <v>721.6</v>
      </c>
      <c r="C124" s="17">
        <v>721.6</v>
      </c>
      <c r="D124" s="17">
        <v>435.6</v>
      </c>
      <c r="E124" s="17">
        <f t="shared" si="2"/>
        <v>286</v>
      </c>
      <c r="F124" s="28">
        <f t="shared" si="3"/>
        <v>60.36585365853659</v>
      </c>
    </row>
    <row r="125" spans="1:6" ht="42.75">
      <c r="A125" s="9" t="s">
        <v>57</v>
      </c>
      <c r="B125" s="17">
        <v>2757.8</v>
      </c>
      <c r="C125" s="17">
        <v>2687.4</v>
      </c>
      <c r="D125" s="17">
        <v>2687.4</v>
      </c>
      <c r="E125" s="17">
        <f t="shared" si="2"/>
        <v>0</v>
      </c>
      <c r="F125" s="28">
        <f t="shared" si="3"/>
        <v>100</v>
      </c>
    </row>
    <row r="126" spans="1:6" ht="28.5">
      <c r="A126" s="9" t="s">
        <v>95</v>
      </c>
      <c r="B126" s="17">
        <v>0</v>
      </c>
      <c r="C126" s="17">
        <v>33.68</v>
      </c>
      <c r="D126" s="17">
        <v>33.68</v>
      </c>
      <c r="E126" s="17">
        <f t="shared" si="2"/>
        <v>0</v>
      </c>
      <c r="F126" s="28">
        <f t="shared" si="3"/>
        <v>100</v>
      </c>
    </row>
    <row r="127" spans="1:6" ht="42.75">
      <c r="A127" s="15" t="s">
        <v>96</v>
      </c>
      <c r="B127" s="17">
        <v>0</v>
      </c>
      <c r="C127" s="17">
        <v>631.8</v>
      </c>
      <c r="D127" s="17">
        <v>631.8</v>
      </c>
      <c r="E127" s="17">
        <f t="shared" si="2"/>
        <v>0</v>
      </c>
      <c r="F127" s="28">
        <f t="shared" si="3"/>
        <v>100</v>
      </c>
    </row>
    <row r="128" spans="1:6" ht="57">
      <c r="A128" s="9" t="s">
        <v>58</v>
      </c>
      <c r="B128" s="17">
        <v>14486.5</v>
      </c>
      <c r="C128" s="17">
        <v>14558.95</v>
      </c>
      <c r="D128" s="17">
        <v>14558.95</v>
      </c>
      <c r="E128" s="17">
        <f t="shared" si="2"/>
        <v>0</v>
      </c>
      <c r="F128" s="28">
        <f t="shared" si="3"/>
        <v>100</v>
      </c>
    </row>
    <row r="129" spans="1:6" ht="71.25">
      <c r="A129" s="9" t="s">
        <v>81</v>
      </c>
      <c r="B129" s="17">
        <v>668.3</v>
      </c>
      <c r="C129" s="17">
        <v>668.3</v>
      </c>
      <c r="D129" s="17">
        <v>6.68</v>
      </c>
      <c r="E129" s="17">
        <f t="shared" si="2"/>
        <v>661.62</v>
      </c>
      <c r="F129" s="28">
        <f t="shared" si="3"/>
        <v>0.9995510998054766</v>
      </c>
    </row>
    <row r="130" spans="1:6" ht="71.25">
      <c r="A130" s="9" t="s">
        <v>82</v>
      </c>
      <c r="B130" s="17">
        <v>11.8</v>
      </c>
      <c r="C130" s="17">
        <v>11.8</v>
      </c>
      <c r="D130" s="17">
        <v>0.08</v>
      </c>
      <c r="E130" s="17">
        <f t="shared" si="2"/>
        <v>11.72</v>
      </c>
      <c r="F130" s="28">
        <f t="shared" si="3"/>
        <v>0.6779661016949152</v>
      </c>
    </row>
    <row r="131" spans="1:6" ht="71.25">
      <c r="A131" s="9" t="s">
        <v>59</v>
      </c>
      <c r="B131" s="17">
        <v>570</v>
      </c>
      <c r="C131" s="17">
        <v>570</v>
      </c>
      <c r="D131" s="17">
        <v>570</v>
      </c>
      <c r="E131" s="17">
        <f t="shared" si="2"/>
        <v>0</v>
      </c>
      <c r="F131" s="28">
        <f t="shared" si="3"/>
        <v>100</v>
      </c>
    </row>
    <row r="132" spans="1:6" ht="71.25">
      <c r="A132" s="9" t="s">
        <v>60</v>
      </c>
      <c r="B132" s="17">
        <v>10.1</v>
      </c>
      <c r="C132" s="17">
        <v>8.2</v>
      </c>
      <c r="D132" s="17">
        <v>7.58</v>
      </c>
      <c r="E132" s="17">
        <f t="shared" si="2"/>
        <v>0.6199999999999992</v>
      </c>
      <c r="F132" s="28">
        <f t="shared" si="3"/>
        <v>92.4390243902439</v>
      </c>
    </row>
    <row r="133" spans="1:6" ht="85.5">
      <c r="A133" s="9" t="s">
        <v>74</v>
      </c>
      <c r="B133" s="17">
        <v>9</v>
      </c>
      <c r="C133" s="17">
        <v>6</v>
      </c>
      <c r="D133" s="17">
        <v>6</v>
      </c>
      <c r="E133" s="17">
        <f t="shared" si="2"/>
        <v>0</v>
      </c>
      <c r="F133" s="28">
        <f t="shared" si="3"/>
        <v>100</v>
      </c>
    </row>
    <row r="134" spans="1:6" ht="85.5">
      <c r="A134" s="9" t="s">
        <v>75</v>
      </c>
      <c r="B134" s="17">
        <v>144</v>
      </c>
      <c r="C134" s="17">
        <v>81</v>
      </c>
      <c r="D134" s="17">
        <v>81</v>
      </c>
      <c r="E134" s="17">
        <f t="shared" si="2"/>
        <v>0</v>
      </c>
      <c r="F134" s="28">
        <f t="shared" si="3"/>
        <v>100</v>
      </c>
    </row>
    <row r="135" spans="1:6" ht="99" customHeight="1">
      <c r="A135" s="33" t="s">
        <v>147</v>
      </c>
      <c r="B135" s="17">
        <v>2.7</v>
      </c>
      <c r="C135" s="17">
        <v>1.08</v>
      </c>
      <c r="D135" s="17">
        <v>1.04</v>
      </c>
      <c r="E135" s="17">
        <f t="shared" si="2"/>
        <v>0.040000000000000036</v>
      </c>
      <c r="F135" s="28">
        <f t="shared" si="3"/>
        <v>96.29629629629629</v>
      </c>
    </row>
    <row r="136" spans="1:6" ht="74.25" customHeight="1">
      <c r="A136" s="9" t="s">
        <v>61</v>
      </c>
      <c r="B136" s="17">
        <v>95.7</v>
      </c>
      <c r="C136" s="17">
        <v>112.67</v>
      </c>
      <c r="D136" s="17">
        <v>112.67</v>
      </c>
      <c r="E136" s="17">
        <f aca="true" t="shared" si="4" ref="E136:E145">C136-D136</f>
        <v>0</v>
      </c>
      <c r="F136" s="28">
        <f aca="true" t="shared" si="5" ref="F136:F145">D136/C136*100</f>
        <v>100</v>
      </c>
    </row>
    <row r="137" spans="1:6" ht="71.25">
      <c r="A137" s="9" t="s">
        <v>83</v>
      </c>
      <c r="B137" s="17">
        <v>1063.4</v>
      </c>
      <c r="C137" s="17">
        <v>1388.4</v>
      </c>
      <c r="D137" s="17">
        <v>1388.4</v>
      </c>
      <c r="E137" s="17">
        <f t="shared" si="4"/>
        <v>0</v>
      </c>
      <c r="F137" s="28">
        <f t="shared" si="5"/>
        <v>100</v>
      </c>
    </row>
    <row r="138" spans="1:6" ht="99.75">
      <c r="A138" s="9" t="s">
        <v>84</v>
      </c>
      <c r="B138" s="17">
        <v>327.4</v>
      </c>
      <c r="C138" s="17">
        <v>327.4</v>
      </c>
      <c r="D138" s="17">
        <v>327.4</v>
      </c>
      <c r="E138" s="17">
        <f t="shared" si="4"/>
        <v>0</v>
      </c>
      <c r="F138" s="28">
        <f t="shared" si="5"/>
        <v>100</v>
      </c>
    </row>
    <row r="139" spans="1:6" ht="71.25">
      <c r="A139" s="9" t="s">
        <v>85</v>
      </c>
      <c r="B139" s="17">
        <v>512.2</v>
      </c>
      <c r="C139" s="17">
        <v>762.2</v>
      </c>
      <c r="D139" s="17">
        <v>762.2</v>
      </c>
      <c r="E139" s="17">
        <f t="shared" si="4"/>
        <v>0</v>
      </c>
      <c r="F139" s="28">
        <f t="shared" si="5"/>
        <v>100</v>
      </c>
    </row>
    <row r="140" spans="1:6" ht="57">
      <c r="A140" s="9" t="s">
        <v>86</v>
      </c>
      <c r="B140" s="17">
        <v>33.7</v>
      </c>
      <c r="C140" s="17">
        <v>33.7</v>
      </c>
      <c r="D140" s="17">
        <v>28.38</v>
      </c>
      <c r="E140" s="17">
        <f t="shared" si="4"/>
        <v>5.320000000000004</v>
      </c>
      <c r="F140" s="28">
        <f t="shared" si="5"/>
        <v>84.21364985163203</v>
      </c>
    </row>
    <row r="141" spans="1:6" ht="57">
      <c r="A141" s="9" t="s">
        <v>62</v>
      </c>
      <c r="B141" s="17">
        <v>407</v>
      </c>
      <c r="C141" s="17">
        <v>436.29</v>
      </c>
      <c r="D141" s="17">
        <v>436.29</v>
      </c>
      <c r="E141" s="17">
        <f t="shared" si="4"/>
        <v>0</v>
      </c>
      <c r="F141" s="28">
        <f t="shared" si="5"/>
        <v>100</v>
      </c>
    </row>
    <row r="142" spans="1:6" ht="57">
      <c r="A142" s="9" t="s">
        <v>63</v>
      </c>
      <c r="B142" s="17">
        <v>196.8</v>
      </c>
      <c r="C142" s="17">
        <v>196.8</v>
      </c>
      <c r="D142" s="17">
        <v>43.04</v>
      </c>
      <c r="E142" s="17">
        <f t="shared" si="4"/>
        <v>153.76000000000002</v>
      </c>
      <c r="F142" s="28">
        <f t="shared" si="5"/>
        <v>21.86991869918699</v>
      </c>
    </row>
    <row r="143" spans="1:6" ht="57">
      <c r="A143" s="9" t="s">
        <v>64</v>
      </c>
      <c r="B143" s="17">
        <v>7.2</v>
      </c>
      <c r="C143" s="17">
        <v>7.2</v>
      </c>
      <c r="D143" s="17">
        <v>4.16</v>
      </c>
      <c r="E143" s="17">
        <f t="shared" si="4"/>
        <v>3.04</v>
      </c>
      <c r="F143" s="28">
        <f t="shared" si="5"/>
        <v>57.777777777777786</v>
      </c>
    </row>
    <row r="144" spans="1:6" ht="42.75">
      <c r="A144" s="9" t="s">
        <v>65</v>
      </c>
      <c r="B144" s="17">
        <v>20534.8</v>
      </c>
      <c r="C144" s="17">
        <v>20534.8</v>
      </c>
      <c r="D144" s="17">
        <v>20534.8</v>
      </c>
      <c r="E144" s="17">
        <f t="shared" si="4"/>
        <v>0</v>
      </c>
      <c r="F144" s="28">
        <f t="shared" si="5"/>
        <v>100</v>
      </c>
    </row>
    <row r="145" spans="1:6" ht="38.25">
      <c r="A145" s="34" t="s">
        <v>148</v>
      </c>
      <c r="B145" s="17">
        <v>232.4</v>
      </c>
      <c r="C145" s="17">
        <v>232.4</v>
      </c>
      <c r="D145" s="17">
        <v>232.4</v>
      </c>
      <c r="E145" s="17">
        <f t="shared" si="4"/>
        <v>0</v>
      </c>
      <c r="F145" s="28">
        <f t="shared" si="5"/>
        <v>100</v>
      </c>
    </row>
    <row r="146" spans="1:8" s="5" customFormat="1" ht="15">
      <c r="A146" s="6" t="s">
        <v>66</v>
      </c>
      <c r="B146" s="18">
        <f>SUM(B71:B144)</f>
        <v>621826.6</v>
      </c>
      <c r="C146" s="18">
        <f>SUM(C71:C144)-0.02</f>
        <v>657168.2700000001</v>
      </c>
      <c r="D146" s="18">
        <f>SUM(D71:D144)</f>
        <v>632334.0700000002</v>
      </c>
      <c r="E146" s="18">
        <f>SUM(E71:E144)-0.02</f>
        <v>24834.200000000004</v>
      </c>
      <c r="F146" s="18">
        <f aca="true" t="shared" si="6" ref="F146:F151">D146/C146*100</f>
        <v>96.22102874808608</v>
      </c>
      <c r="H146" s="29"/>
    </row>
    <row r="147" spans="1:6" ht="28.5">
      <c r="A147" s="9" t="s">
        <v>67</v>
      </c>
      <c r="B147" s="17">
        <v>206</v>
      </c>
      <c r="C147" s="17">
        <v>206</v>
      </c>
      <c r="D147" s="17">
        <v>206</v>
      </c>
      <c r="E147" s="17">
        <f>C147-D147</f>
        <v>0</v>
      </c>
      <c r="F147" s="28">
        <f t="shared" si="6"/>
        <v>100</v>
      </c>
    </row>
    <row r="148" spans="1:6" ht="28.5">
      <c r="A148" s="9" t="s">
        <v>116</v>
      </c>
      <c r="B148" s="17">
        <v>0</v>
      </c>
      <c r="C148" s="17">
        <v>8.133</v>
      </c>
      <c r="D148" s="17">
        <v>8.083</v>
      </c>
      <c r="E148" s="17">
        <f>C148-D148</f>
        <v>0.049999999999998934</v>
      </c>
      <c r="F148" s="28">
        <f t="shared" si="6"/>
        <v>99.38522070576664</v>
      </c>
    </row>
    <row r="149" spans="1:6" ht="14.25">
      <c r="A149" s="9" t="s">
        <v>115</v>
      </c>
      <c r="B149" s="17">
        <v>0</v>
      </c>
      <c r="C149" s="17">
        <v>13563.623</v>
      </c>
      <c r="D149" s="17">
        <v>11715.04</v>
      </c>
      <c r="E149" s="17">
        <f>C149-D149</f>
        <v>1848.5829999999987</v>
      </c>
      <c r="F149" s="28">
        <f t="shared" si="6"/>
        <v>86.37102343525768</v>
      </c>
    </row>
    <row r="150" spans="1:6" s="5" customFormat="1" ht="15">
      <c r="A150" s="6" t="s">
        <v>68</v>
      </c>
      <c r="B150" s="20">
        <f>B147</f>
        <v>206</v>
      </c>
      <c r="C150" s="18">
        <f>C147+C148+C149</f>
        <v>13777.756</v>
      </c>
      <c r="D150" s="18">
        <f>D147+D148+D149</f>
        <v>11929.123000000001</v>
      </c>
      <c r="E150" s="18">
        <f>E147+E148+E149</f>
        <v>1848.6329999999987</v>
      </c>
      <c r="F150" s="32">
        <f t="shared" si="6"/>
        <v>86.5824812110187</v>
      </c>
    </row>
    <row r="151" spans="1:6" s="5" customFormat="1" ht="15">
      <c r="A151" s="6" t="s">
        <v>69</v>
      </c>
      <c r="B151" s="18">
        <f>B13+B69+B146+B150</f>
        <v>693883.2</v>
      </c>
      <c r="C151" s="18">
        <f>C150+C146+C69+C13</f>
        <v>916638.9660000002</v>
      </c>
      <c r="D151" s="18">
        <f>D150+D146+D69+D13</f>
        <v>865494.7730000002</v>
      </c>
      <c r="E151" s="18">
        <f>E150+E146+E69+E13</f>
        <v>51144.193</v>
      </c>
      <c r="F151" s="18">
        <f t="shared" si="6"/>
        <v>94.42046488344462</v>
      </c>
    </row>
    <row r="153" ht="14.25">
      <c r="E153" s="2"/>
    </row>
    <row r="154" ht="14.25">
      <c r="A154" s="13"/>
    </row>
    <row r="155" ht="14.25">
      <c r="A155" s="13"/>
    </row>
    <row r="156" ht="14.25">
      <c r="A156" s="13"/>
    </row>
    <row r="157" ht="14.25">
      <c r="A157" s="13"/>
    </row>
    <row r="158" ht="14.25">
      <c r="A158" s="13"/>
    </row>
    <row r="159" ht="14.25">
      <c r="A159" s="13"/>
    </row>
    <row r="160" ht="14.25">
      <c r="A160" s="13"/>
    </row>
    <row r="161" ht="14.25">
      <c r="A161" s="13"/>
    </row>
    <row r="162" ht="14.25">
      <c r="A162" s="13"/>
    </row>
    <row r="163" ht="14.25">
      <c r="A163" s="13"/>
    </row>
    <row r="164" ht="14.25">
      <c r="A164" s="13"/>
    </row>
    <row r="165" ht="14.25">
      <c r="A165" s="13"/>
    </row>
    <row r="166" ht="14.25">
      <c r="A166" s="13"/>
    </row>
    <row r="167" ht="14.25">
      <c r="A167" s="13"/>
    </row>
    <row r="168" ht="14.25">
      <c r="A168" s="13"/>
    </row>
    <row r="169" ht="14.25">
      <c r="A169" s="13"/>
    </row>
  </sheetData>
  <sheetProtection/>
  <mergeCells count="2">
    <mergeCell ref="A39:A40"/>
    <mergeCell ref="A8:F8"/>
  </mergeCells>
  <printOptions/>
  <pageMargins left="0.3937007874015748" right="0.3937007874015748" top="0.3937007874015748" bottom="0.3937007874015748" header="0.31496062992125984" footer="0.31496062992125984"/>
  <pageSetup fitToHeight="10" fitToWidth="1" horizontalDpi="1200" verticalDpi="12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2013-03-29T00:47:57Z</cp:lastPrinted>
  <dcterms:created xsi:type="dcterms:W3CDTF">2011-11-02T06:24:08Z</dcterms:created>
  <dcterms:modified xsi:type="dcterms:W3CDTF">2013-09-18T02:28:27Z</dcterms:modified>
  <cp:category/>
  <cp:version/>
  <cp:contentType/>
  <cp:contentStatus/>
</cp:coreProperties>
</file>