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 activeTab="3"/>
  </bookViews>
  <sheets>
    <sheet name="Исп.01.10.11" sheetId="1" r:id="rId1"/>
    <sheet name="2012" sheetId="2" r:id="rId2"/>
    <sheet name="10.10.11" sheetId="3" r:id="rId3"/>
    <sheet name="01.11.11" sheetId="4" r:id="rId4"/>
  </sheets>
  <calcPr calcId="144525"/>
</workbook>
</file>

<file path=xl/calcChain.xml><?xml version="1.0" encoding="utf-8"?>
<calcChain xmlns="http://schemas.openxmlformats.org/spreadsheetml/2006/main">
  <c r="K48" i="4" l="1"/>
  <c r="K14" i="4"/>
  <c r="K46" i="4" l="1"/>
  <c r="K47" i="4"/>
  <c r="I49" i="4"/>
  <c r="J49" i="4"/>
  <c r="K49" i="4"/>
  <c r="H49" i="4"/>
  <c r="K45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12" i="4"/>
  <c r="H46" i="4" l="1"/>
  <c r="F46" i="4"/>
  <c r="H38" i="4"/>
  <c r="F38" i="4"/>
  <c r="D38" i="4"/>
  <c r="C38" i="4"/>
  <c r="E37" i="4"/>
  <c r="E36" i="4"/>
  <c r="E35" i="4"/>
  <c r="E34" i="4"/>
  <c r="E33" i="4"/>
  <c r="E32" i="4"/>
  <c r="E31" i="4"/>
  <c r="E30" i="4"/>
  <c r="E29" i="4"/>
  <c r="H24" i="4"/>
  <c r="F24" i="4"/>
  <c r="D24" i="4"/>
  <c r="C24" i="4"/>
  <c r="E23" i="4"/>
  <c r="E22" i="4"/>
  <c r="E21" i="4"/>
  <c r="E20" i="4"/>
  <c r="E19" i="4"/>
  <c r="E18" i="4"/>
  <c r="E17" i="4"/>
  <c r="E16" i="4"/>
  <c r="E15" i="4"/>
  <c r="E14" i="4"/>
  <c r="E13" i="4"/>
  <c r="E12" i="4"/>
  <c r="C49" i="4" l="1"/>
  <c r="F49" i="4"/>
  <c r="E24" i="4"/>
  <c r="D49" i="4"/>
  <c r="E38" i="4"/>
  <c r="H38" i="3"/>
  <c r="H32" i="3"/>
  <c r="H18" i="3"/>
  <c r="E49" i="4" l="1"/>
  <c r="H40" i="3"/>
  <c r="F32" i="3"/>
  <c r="F38" i="3"/>
  <c r="F18" i="3"/>
  <c r="D18" i="3"/>
  <c r="D32" i="3"/>
  <c r="C32" i="3"/>
  <c r="C18" i="3"/>
  <c r="E18" i="3" s="1"/>
  <c r="E31" i="3"/>
  <c r="E30" i="3"/>
  <c r="E29" i="3"/>
  <c r="E28" i="3"/>
  <c r="E27" i="3"/>
  <c r="E26" i="3"/>
  <c r="E25" i="3"/>
  <c r="E24" i="3"/>
  <c r="E23" i="3"/>
  <c r="E17" i="3"/>
  <c r="E16" i="3"/>
  <c r="E15" i="3"/>
  <c r="E14" i="3"/>
  <c r="E13" i="3"/>
  <c r="E12" i="3"/>
  <c r="E11" i="3"/>
  <c r="E10" i="3"/>
  <c r="E9" i="3"/>
  <c r="E8" i="3"/>
  <c r="E7" i="3"/>
  <c r="E6" i="3"/>
  <c r="E32" i="3" l="1"/>
  <c r="F40" i="3"/>
  <c r="C40" i="3"/>
  <c r="D40" i="3"/>
  <c r="I53" i="2"/>
  <c r="H53" i="2"/>
  <c r="G53" i="2"/>
  <c r="F53" i="2"/>
  <c r="E53" i="2"/>
  <c r="I53" i="1"/>
  <c r="H53" i="1"/>
  <c r="G53" i="1"/>
  <c r="F53" i="1"/>
  <c r="E53" i="1"/>
  <c r="E40" i="3" l="1"/>
</calcChain>
</file>

<file path=xl/sharedStrings.xml><?xml version="1.0" encoding="utf-8"?>
<sst xmlns="http://schemas.openxmlformats.org/spreadsheetml/2006/main" count="486" uniqueCount="171">
  <si>
    <t>(тые.руб)</t>
  </si>
  <si>
    <t>№ п/п</t>
  </si>
  <si>
    <t>Наименование районных целевых программ, реквизиты решений об их утверждении</t>
  </si>
  <si>
    <t>Срок реализации</t>
  </si>
  <si>
    <t>Распорядитель</t>
  </si>
  <si>
    <t>Утвержденная сумма на 2011 год</t>
  </si>
  <si>
    <t>Перечислено распорядителю</t>
  </si>
  <si>
    <t>Отклонение</t>
  </si>
  <si>
    <t>%</t>
  </si>
  <si>
    <t>РЦП Одаренные дети" на 2009-2011 годы</t>
  </si>
  <si>
    <t>2009-2011</t>
  </si>
  <si>
    <t>УО</t>
  </si>
  <si>
    <t>ИТОГО:</t>
  </si>
  <si>
    <t>98%</t>
  </si>
  <si>
    <t>РЦП "Организация отдыха оздоровления, занятости детей и подростков Курагинского района" на 2010-2012 годы</t>
  </si>
  <si>
    <t>2010-2012</t>
  </si>
  <si>
    <t>1 132,6</t>
  </si>
  <si>
    <t>1 061,5</t>
  </si>
  <si>
    <t>1 132,6</t>
  </si>
  <si>
    <t>94%</t>
  </si>
  <si>
    <t>УСЗН</t>
  </si>
  <si>
    <t>41%</t>
  </si>
  <si>
    <t>РЦП "Обеспечение эпидемиологического благополучия населения района" на 2009-2011 годы</t>
  </si>
  <si>
    <t>100%</t>
  </si>
  <si>
    <t>Долгосрочная РЦП "Обеспечение жильём молодых семей" на 2009-2011 годы</t>
  </si>
  <si>
    <t>Админ. района</t>
  </si>
  <si>
    <t>3 200,0</t>
  </si>
  <si>
    <t>0%</t>
  </si>
  <si>
    <t>РЦП "Обеспечение качественной медицинской помощью женщин в период беременности и родов в Муз "Курагинская ЦРБ" на 2009-2011 годы</t>
  </si>
  <si>
    <t>ЦРБ</t>
  </si>
  <si>
    <t>Долгосрочная РЦП "Культура Курагинского района" на 2010-2012годы</t>
  </si>
  <si>
    <t>2010-2012</t>
  </si>
  <si>
    <t>ОК</t>
  </si>
  <si>
    <t>1 200,0</t>
  </si>
  <si>
    <t>1 200,0</t>
  </si>
  <si>
    <t>50%</t>
  </si>
  <si>
    <t>1 120,0</t>
  </si>
  <si>
    <t>1 022,2</t>
  </si>
  <si>
    <t>УКС</t>
  </si>
  <si>
    <t>1 120,0</t>
  </si>
  <si>
    <t>1 022,2</t>
  </si>
  <si>
    <t>9%</t>
  </si>
  <si>
    <t>Долгосрочная РЦП "Улучшение санитарно-эпидемиологиской обстановки в образовательных учреждениях" на 2009-2012годы</t>
  </si>
  <si>
    <t>2009-2012</t>
  </si>
  <si>
    <t>3 610,3</t>
  </si>
  <si>
    <t>3 610,3</t>
  </si>
  <si>
    <t>3 209,2</t>
  </si>
  <si>
    <t>4 000,0</t>
  </si>
  <si>
    <t>3 999,1</t>
  </si>
  <si>
    <t>3 598,0</t>
  </si>
  <si>
    <t>64%</t>
  </si>
  <si>
    <t>Долгосрочная РЦП "Профилактика безнадзорности и правонарушений несовершеннолетних" на 2009-2011 годы</t>
  </si>
  <si>
    <t>Админ.района</t>
  </si>
  <si>
    <t>25%</t>
  </si>
  <si>
    <t>2011-2013</t>
  </si>
  <si>
    <t>19%</t>
  </si>
  <si>
    <t>ИТОГО</t>
  </si>
  <si>
    <t>59%</t>
  </si>
  <si>
    <t>Долгосрочная РЦП "О территориальном планировании района на 201и-2012годы"</t>
  </si>
  <si>
    <t>1 330,0</t>
  </si>
  <si>
    <t>1 330,0</t>
  </si>
  <si>
    <t>2011-2013</t>
  </si>
  <si>
    <t>Сельхоз</t>
  </si>
  <si>
    <t>71.1</t>
  </si>
  <si>
    <t>40%</t>
  </si>
  <si>
    <t>ДЦП "Энергосбережение и повышение энергетической эффективности а Курагинском районе на 2011-2012 годы</t>
  </si>
  <si>
    <t>2011-2012</t>
  </si>
  <si>
    <t>Админ. района</t>
  </si>
  <si>
    <t>2008-2010</t>
  </si>
  <si>
    <t>УЗ и ИО</t>
  </si>
  <si>
    <t>1 010,0</t>
  </si>
  <si>
    <t>79%</t>
  </si>
  <si>
    <t>ДРЦП "Профилактика правонарушений в общественных местах на территории п Курагино" на 2011-2013 годы</t>
  </si>
  <si>
    <t>Админ.района</t>
  </si>
  <si>
    <t>ДРЦП " Техническое творчество детей, учащихся, молодёжи Курагинского района" на 2011-2013 годы</t>
  </si>
  <si>
    <t>УО</t>
  </si>
  <si>
    <t>ДРЦП "Программа повышения эффективности бюджетных расходов Курагинского района" на 2011-2013 годы</t>
  </si>
  <si>
    <t>Финансовое управление</t>
  </si>
  <si>
    <t>2 495,7</t>
  </si>
  <si>
    <t>2 495,7</t>
  </si>
  <si>
    <t>ВСЕГО</t>
  </si>
  <si>
    <t>РЦП "Поддержка субъектов малого и среднего предпринимательства в Курагинском районе" на   200S-2010 годы</t>
  </si>
  <si>
    <r>
      <t xml:space="preserve">1 </t>
    </r>
    <r>
      <rPr>
        <sz val="12"/>
        <rFont val="Times New Roman"/>
        <family val="1"/>
        <charset val="204"/>
      </rPr>
      <t>061,5</t>
    </r>
  </si>
  <si>
    <r>
      <t xml:space="preserve">3 </t>
    </r>
    <r>
      <rPr>
        <b/>
        <sz val="12"/>
        <rFont val="Times New Roman"/>
        <family val="1"/>
        <charset val="204"/>
      </rPr>
      <t>200,0</t>
    </r>
  </si>
  <si>
    <r>
      <t xml:space="preserve">1 </t>
    </r>
    <r>
      <rPr>
        <b/>
        <sz val="12"/>
        <rFont val="Times New Roman"/>
        <family val="1"/>
        <charset val="204"/>
      </rPr>
      <t>330,0</t>
    </r>
  </si>
  <si>
    <r>
      <t xml:space="preserve">РЦП "Обеспечение доступным жильём молодых семей и молодых специалистов </t>
    </r>
    <r>
      <rPr>
        <i/>
        <sz val="12"/>
        <rFont val="Times New Roman"/>
        <family val="1"/>
        <charset val="204"/>
      </rPr>
      <t xml:space="preserve">в </t>
    </r>
    <r>
      <rPr>
        <sz val="12"/>
        <rFont val="Times New Roman"/>
        <family val="1"/>
        <charset val="204"/>
      </rPr>
      <t>сельской местности в Курагинском районе на 2011-2013 годы"</t>
    </r>
  </si>
  <si>
    <t>Долгосрочная РЦП "Развитие системы дошкольного образования" на 2010-2012годы</t>
  </si>
  <si>
    <t>РЦП "Молодежь Курагинского района" на 2011-2013годы</t>
  </si>
  <si>
    <t>РЦП "Дополнительные меры социальной поддержки учащихся" на 2009-2011 годы</t>
  </si>
  <si>
    <t>РЦП "Комплексные меры противодействия злоупотреблению наркотическими средствами и их незаконному обороту и распространению ВИЧ инфекции на 2009-2011 годы</t>
  </si>
  <si>
    <t>Долгосрочная РЦП "Социальная поддержка населения, оказавшегося в трудной жизненной ситуации" на 2009-2011 годы</t>
  </si>
  <si>
    <r>
      <t xml:space="preserve">Долгосрочная РЦП "Безопасность дорожного движения </t>
    </r>
    <r>
      <rPr>
        <i/>
        <sz val="12"/>
        <rFont val="Times New Roman"/>
        <family val="1"/>
        <charset val="204"/>
      </rPr>
      <t xml:space="preserve">в </t>
    </r>
    <r>
      <rPr>
        <sz val="12"/>
        <rFont val="Times New Roman"/>
        <family val="1"/>
        <charset val="204"/>
      </rPr>
      <t>Курагинском районе" на 2009-2011 годы</t>
    </r>
  </si>
  <si>
    <t>тыс. руб.</t>
  </si>
  <si>
    <t>Кассовое исполнение на 01.10. 2011 года</t>
  </si>
  <si>
    <t>УЭ и ИО</t>
  </si>
  <si>
    <t>Долгосрочная РЦП "Культура Курагинского района" на 2010-2012 годы</t>
  </si>
  <si>
    <t>Долгосрочная РЦП "Развитие системы дошкольного образования" на 2010-2012 годы</t>
  </si>
  <si>
    <t>Долгосрочная РЦП "Улучшение санитарно-эпидемиологиской обстановки в образовательных учреждениях" на 2009-2012 годы</t>
  </si>
  <si>
    <t>Долгосрочная РЦП "О территориальном планировании района на 2010-2012 годы"</t>
  </si>
  <si>
    <t>РЦП "Поддержка субъектов малого и среднего предпринимательства в Курагинском районе" на   2011-2013 годы</t>
  </si>
  <si>
    <t>Наименование районных целевых программ</t>
  </si>
  <si>
    <t>% 
исп-я в 2011 г.</t>
  </si>
  <si>
    <t>План на 2012 год</t>
  </si>
  <si>
    <t>Исполнение на 01.10. 2011 года</t>
  </si>
  <si>
    <t>ДРЦП "Обеспечение антитеррористической защиты и профилактика правонарушений в общественных местах на территории района" на 2011-2013 годы</t>
  </si>
  <si>
    <t>Запросы ГБС на 2012 год</t>
  </si>
  <si>
    <t>"Доступная среда для инвалидов в Курагинском районе" на 2012-2013 годы</t>
  </si>
  <si>
    <t>Информация по долгосрочным районным целевым программам на 2012 год.</t>
  </si>
  <si>
    <t>Предложения комиссии</t>
  </si>
  <si>
    <t>Примечания</t>
  </si>
  <si>
    <t>Летние лагеря и занятость детей</t>
  </si>
  <si>
    <t xml:space="preserve"> + 110,3 - по занятости детей - рост мин.з/пл. и отчислений</t>
  </si>
  <si>
    <t>Общ. аботы, предписания органов, конкурс по благоустройству</t>
  </si>
  <si>
    <t>Изготовление проектно-сметной документации на строительство детского сада в п.Курагино в 2012 г.</t>
  </si>
  <si>
    <t>Оборудование мед.кабинетов</t>
  </si>
  <si>
    <t>Установка видеокамер в общественных местах</t>
  </si>
  <si>
    <t>Оборудование рабочих мест</t>
  </si>
  <si>
    <t>Мероприятия и софинансирование</t>
  </si>
  <si>
    <t>Софинансирование с краевой программой.</t>
  </si>
  <si>
    <t>Софинансирование после утверждения аналогичной краевой программы.</t>
  </si>
  <si>
    <t>Оставить до утверждения аналогичной краевой программы.</t>
  </si>
  <si>
    <t>Субсидии субъектам МСП</t>
  </si>
  <si>
    <t>Мероприятия и ремонт здания МУ "Патриот" - 237 т.р.</t>
  </si>
  <si>
    <t>Программа не соответствует форме и не может финансироваться.</t>
  </si>
  <si>
    <t>Управлению образования рассмотреть вопрос о корректировке мероприятий, в том числе в части обеспечения софинансирования с краевыми программи.</t>
  </si>
  <si>
    <t>МБУЗ "Курагинская ЦРБ" - приобретение дезинфектора</t>
  </si>
  <si>
    <t>Долгосрочная РЦП "Безопасность дорожного движения в Курагинском районе" на 2009-2011 годы</t>
  </si>
  <si>
    <t>Е.В.Костоглодова, 2-54-59</t>
  </si>
  <si>
    <t>150 т.р. - мероприятия УО, 180 т.р. - содержание штрафстоянки</t>
  </si>
  <si>
    <t>Основные мероприятия действующих программ</t>
  </si>
  <si>
    <t>№ 1/11 от 10.10.2011 г.</t>
  </si>
  <si>
    <t>Приложение к протоколу комиссии</t>
  </si>
  <si>
    <t>3. Новые программы, предлагаемые на 2012 год.</t>
  </si>
  <si>
    <t>2. Программы, заканчивающиеся в 2011 году и предлагаемые к разработке на 2012 год.</t>
  </si>
  <si>
    <t>1. Программы, действующие в 2011 и в 2012 годах</t>
  </si>
  <si>
    <t xml:space="preserve">Предлагается на утверждение </t>
  </si>
  <si>
    <t>(тыс.руб.)</t>
  </si>
  <si>
    <t>Перечень долгосрочных районных целевых программ, подлежащих финансированию за счёт средств районного бюджета в 2012 году</t>
  </si>
  <si>
    <t>"Организация отдыха оздоровления, занятости детей и подростков Курагинского района" на 2010-2012 годы</t>
  </si>
  <si>
    <t>"Поддержка субъектов малого и среднего предпринимательства в Курагинском районе" на   2011-2013 годы</t>
  </si>
  <si>
    <t>"Обеспечение антитеррористической защиты и профилактика правонарушений в общественных местах на территории района" на 2011-2013 годы</t>
  </si>
  <si>
    <t>"Дополнительные меры социальной поддержки учащихся" на 2012-2014 годы</t>
  </si>
  <si>
    <t>"Обеспечение эпидемиологического благополучия населения Курагинского района" на 2012-2014 годы</t>
  </si>
  <si>
    <t>"Обеспечение жильём молодых семей" на 2012-2015 годы</t>
  </si>
  <si>
    <t>"Развитие здравоохранения Курагинского района" на 2012-2014 годы</t>
  </si>
  <si>
    <t>"Социальная поддержка населения, оказавшегося в трудной жизненной ситуации" на 2012-2014 годы</t>
  </si>
  <si>
    <t>"Профилактика безнадзорности и правонарушений несовершеннолетних" на 2012-2014 годы</t>
  </si>
  <si>
    <t>"Безопасность дорожного движения в Курагинском районе" на 2012-2014 годы</t>
  </si>
  <si>
    <t>"Старшее поколение" на 2012-2014 годы</t>
  </si>
  <si>
    <t>"Физкультура и спорт в Курагинском районе" на 2012-2014 годы</t>
  </si>
  <si>
    <t>"Культура Курагинского района" на 2010-2012 годы</t>
  </si>
  <si>
    <t>"Развитие системы дошкольного образования" на 2010-2012 годы</t>
  </si>
  <si>
    <t>Наименование долгосрочных районных целевых программ</t>
  </si>
  <si>
    <t>"Доступная среда для инвалидов в Курагинском районе" на 2012-2014 годы</t>
  </si>
  <si>
    <t>"Молодежь Курагинского района" на 2011-2013годы</t>
  </si>
  <si>
    <t>"Техническое творчество детей, учащихся, молодёжи Курагинского района" на 2011-2013 годы</t>
  </si>
  <si>
    <t>"Программа повышения эффективности бюджетных расходов Курагинского района" на 2011-2013 годы</t>
  </si>
  <si>
    <t>"О территориальном планировании района" на 2010-2012 годы</t>
  </si>
  <si>
    <t>"Энергосбережение и повышение энергетической эффективности в Курагинском районе" на 2011-2012 годы</t>
  </si>
  <si>
    <t>"Одарённые дети" на 2012-2014 годы</t>
  </si>
  <si>
    <t>"Комплексные меры противодействия злоупотреблению алкоголем, наркотическими средствами и их незаконному обороту и распространению ВИЧ инфекции" на 2012-2014 годы</t>
  </si>
  <si>
    <t xml:space="preserve">"Кадры в системе образования Курагинского района " на 2012-2014 годы </t>
  </si>
  <si>
    <t>Утверждено</t>
  </si>
  <si>
    <t>"Улучшение санитарно-эпидемиологической обстановки в образовательных учреждениях" на 2009-2012 годы</t>
  </si>
  <si>
    <t>Общ. работы, предписания органов, конкурс по благоустройству</t>
  </si>
  <si>
    <t>"Обеспечение доступным жильём молодых семей и молодых специалистов в сельской местности в Курагинском районе" на 2012-2014 годы</t>
  </si>
  <si>
    <t xml:space="preserve">                                                 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</si>
  <si>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</si>
  <si>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             Совета депутатов</t>
  </si>
  <si>
    <t xml:space="preserve">                                                                                                                                                                "О районном бюджете на 2012 год"</t>
  </si>
  <si>
    <t xml:space="preserve">                                                                                                                                                                 от 22.12.2011 № 20-167р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</si>
</sst>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0"/>
      <name val="Arial"/>
      <family val="2"/>
      <charset val="204"/>
    </font>
    <font>
      <u/>
      <sz val="6"/>
      <name val="Arial"/>
      <family val="2"/>
      <charset val="204"/>
    </font>
    <font>
      <sz val="7"/>
      <name val="Arial"/>
      <family val="2"/>
      <charset val="204"/>
    </font>
    <font>
      <b/>
      <i/>
      <sz val="2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 wrapText="1"/>
    </xf>
    <xf numFmtId="164" fontId="7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0" borderId="6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164" fontId="7" fillId="0" borderId="8" xfId="0" applyNumberFormat="1" applyFont="1" applyFill="1" applyBorder="1" applyAlignment="1" applyProtection="1">
      <alignment vertical="top"/>
    </xf>
    <xf numFmtId="0" fontId="5" fillId="0" borderId="8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164" fontId="9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 wrapText="1"/>
    </xf>
    <xf numFmtId="164" fontId="9" fillId="0" borderId="2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164" fontId="7" fillId="0" borderId="1" xfId="0" applyNumberFormat="1" applyFont="1" applyFill="1" applyBorder="1" applyAlignment="1" applyProtection="1">
      <alignment horizontal="right" vertical="top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vertical="top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vertical="top" wrapText="1"/>
    </xf>
    <xf numFmtId="164" fontId="12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vertical="top"/>
    </xf>
    <xf numFmtId="164" fontId="13" fillId="0" borderId="1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/>
    </xf>
    <xf numFmtId="0" fontId="12" fillId="0" borderId="0" xfId="0" applyFont="1" applyAlignment="1"/>
    <xf numFmtId="0" fontId="15" fillId="0" borderId="0" xfId="0" applyFont="1" applyAlignment="1"/>
    <xf numFmtId="0" fontId="11" fillId="0" borderId="0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 wrapText="1"/>
    </xf>
    <xf numFmtId="4" fontId="12" fillId="0" borderId="1" xfId="0" applyNumberFormat="1" applyFont="1" applyFill="1" applyBorder="1" applyAlignment="1" applyProtection="1">
      <alignment horizontal="right" vertical="top"/>
    </xf>
    <xf numFmtId="4" fontId="13" fillId="0" borderId="1" xfId="0" applyNumberFormat="1" applyFont="1" applyFill="1" applyBorder="1" applyAlignment="1" applyProtection="1">
      <alignment horizontal="right" vertical="top" wrapText="1"/>
    </xf>
    <xf numFmtId="0" fontId="12" fillId="3" borderId="1" xfId="0" applyNumberFormat="1" applyFont="1" applyFill="1" applyBorder="1" applyAlignment="1" applyProtection="1">
      <alignment horizontal="left" vertical="top" wrapText="1"/>
    </xf>
    <xf numFmtId="4" fontId="12" fillId="3" borderId="1" xfId="0" applyNumberFormat="1" applyFont="1" applyFill="1" applyBorder="1" applyAlignment="1" applyProtection="1">
      <alignment horizontal="right" vertical="top" wrapText="1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left" vertical="top"/>
    </xf>
    <xf numFmtId="4" fontId="12" fillId="0" borderId="1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 indent="1"/>
    </xf>
    <xf numFmtId="0" fontId="5" fillId="0" borderId="3" xfId="0" applyNumberFormat="1" applyFont="1" applyFill="1" applyBorder="1" applyAlignment="1" applyProtection="1">
      <alignment horizontal="left" vertical="top" indent="1"/>
    </xf>
    <xf numFmtId="0" fontId="5" fillId="0" borderId="4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5" fillId="2" borderId="2" xfId="0" applyNumberFormat="1" applyFont="1" applyFill="1" applyBorder="1" applyAlignment="1" applyProtection="1">
      <alignment horizontal="left" vertical="top" wrapText="1"/>
    </xf>
    <xf numFmtId="0" fontId="5" fillId="2" borderId="3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5" fillId="0" borderId="0" xfId="0" applyFont="1" applyAlignment="1">
      <alignment horizontal="left" wrapText="1"/>
    </xf>
    <xf numFmtId="0" fontId="12" fillId="0" borderId="6" xfId="0" applyNumberFormat="1" applyFont="1" applyFill="1" applyBorder="1" applyAlignment="1" applyProtection="1">
      <alignment horizontal="right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sqref="A1:IV65536"/>
    </sheetView>
  </sheetViews>
  <sheetFormatPr defaultRowHeight="12.75" x14ac:dyDescent="0.2"/>
  <cols>
    <col min="1" max="1" width="7.7109375" customWidth="1"/>
    <col min="2" max="2" width="64.85546875" style="10" customWidth="1"/>
    <col min="3" max="3" width="10" style="10" customWidth="1"/>
    <col min="4" max="4" width="13" style="10" customWidth="1"/>
    <col min="5" max="5" width="11.140625" style="10" customWidth="1"/>
    <col min="6" max="6" width="10.42578125" style="10" customWidth="1"/>
    <col min="7" max="7" width="13" style="10" customWidth="1"/>
    <col min="8" max="8" width="10.140625" style="10" customWidth="1"/>
    <col min="9" max="9" width="9.5703125" style="10" customWidth="1"/>
  </cols>
  <sheetData>
    <row r="1" spans="1:9" x14ac:dyDescent="0.2">
      <c r="A1" s="1" t="s">
        <v>0</v>
      </c>
    </row>
    <row r="2" spans="1:9" ht="15.75" x14ac:dyDescent="0.2">
      <c r="I2" s="13" t="s">
        <v>92</v>
      </c>
    </row>
    <row r="3" spans="1:9" ht="63" x14ac:dyDescent="0.2">
      <c r="A3" s="4" t="s">
        <v>1</v>
      </c>
      <c r="B3" s="5" t="s">
        <v>2</v>
      </c>
      <c r="C3" s="9" t="s">
        <v>3</v>
      </c>
      <c r="D3" s="6" t="s">
        <v>4</v>
      </c>
      <c r="E3" s="6" t="s">
        <v>5</v>
      </c>
      <c r="F3" s="6" t="s">
        <v>6</v>
      </c>
      <c r="G3" s="6" t="s">
        <v>93</v>
      </c>
      <c r="H3" s="6" t="s">
        <v>7</v>
      </c>
      <c r="I3" s="6" t="s">
        <v>8</v>
      </c>
    </row>
    <row r="4" spans="1:9" ht="15.75" x14ac:dyDescent="0.2">
      <c r="A4" s="4"/>
      <c r="B4" s="9"/>
      <c r="C4" s="9"/>
      <c r="D4" s="9"/>
      <c r="E4" s="9"/>
      <c r="F4" s="9"/>
      <c r="G4" s="9"/>
      <c r="H4" s="9"/>
      <c r="I4" s="9"/>
    </row>
    <row r="5" spans="1:9" ht="31.5" x14ac:dyDescent="0.2">
      <c r="A5" s="4">
        <v>1</v>
      </c>
      <c r="B5" s="9" t="s">
        <v>9</v>
      </c>
      <c r="C5" s="9" t="s">
        <v>10</v>
      </c>
      <c r="D5" s="6" t="s">
        <v>11</v>
      </c>
      <c r="E5" s="6">
        <v>410</v>
      </c>
      <c r="F5" s="6">
        <v>400</v>
      </c>
      <c r="G5" s="7">
        <v>400</v>
      </c>
      <c r="H5" s="6">
        <v>10</v>
      </c>
      <c r="I5" s="9"/>
    </row>
    <row r="6" spans="1:9" ht="15.75" x14ac:dyDescent="0.2">
      <c r="A6" s="4"/>
      <c r="B6" s="5" t="s">
        <v>12</v>
      </c>
      <c r="C6" s="9"/>
      <c r="D6" s="9"/>
      <c r="E6" s="7">
        <v>410</v>
      </c>
      <c r="F6" s="7">
        <v>400</v>
      </c>
      <c r="G6" s="7">
        <v>400</v>
      </c>
      <c r="H6" s="7">
        <v>10</v>
      </c>
      <c r="I6" s="7" t="s">
        <v>13</v>
      </c>
    </row>
    <row r="7" spans="1:9" ht="15.75" x14ac:dyDescent="0.2">
      <c r="A7" s="93">
        <v>2</v>
      </c>
      <c r="B7" s="89" t="s">
        <v>14</v>
      </c>
      <c r="C7" s="89" t="s">
        <v>15</v>
      </c>
      <c r="D7" s="91" t="s">
        <v>11</v>
      </c>
      <c r="E7" s="6" t="s">
        <v>16</v>
      </c>
      <c r="F7" s="7" t="s">
        <v>82</v>
      </c>
      <c r="G7" s="7" t="s">
        <v>17</v>
      </c>
      <c r="H7" s="6">
        <v>71.099999999999994</v>
      </c>
      <c r="I7" s="9"/>
    </row>
    <row r="8" spans="1:9" ht="15.75" x14ac:dyDescent="0.2">
      <c r="A8" s="94"/>
      <c r="B8" s="90"/>
      <c r="C8" s="90"/>
      <c r="D8" s="92"/>
      <c r="E8" s="6">
        <v>0</v>
      </c>
      <c r="F8" s="7">
        <v>0</v>
      </c>
      <c r="G8" s="7">
        <v>0</v>
      </c>
      <c r="H8" s="6">
        <v>0</v>
      </c>
      <c r="I8" s="9"/>
    </row>
    <row r="9" spans="1:9" ht="15.75" x14ac:dyDescent="0.2">
      <c r="A9" s="4"/>
      <c r="B9" s="5" t="s">
        <v>12</v>
      </c>
      <c r="C9" s="9"/>
      <c r="D9" s="9"/>
      <c r="E9" s="7" t="s">
        <v>18</v>
      </c>
      <c r="F9" s="7" t="s">
        <v>17</v>
      </c>
      <c r="G9" s="7" t="s">
        <v>17</v>
      </c>
      <c r="H9" s="7">
        <v>71.099999999999994</v>
      </c>
      <c r="I9" s="7" t="s">
        <v>19</v>
      </c>
    </row>
    <row r="10" spans="1:9" ht="31.5" x14ac:dyDescent="0.2">
      <c r="A10" s="4">
        <v>3</v>
      </c>
      <c r="B10" s="9" t="s">
        <v>88</v>
      </c>
      <c r="C10" s="9" t="s">
        <v>10</v>
      </c>
      <c r="D10" s="6" t="s">
        <v>20</v>
      </c>
      <c r="E10" s="6">
        <v>100</v>
      </c>
      <c r="F10" s="7">
        <v>41</v>
      </c>
      <c r="G10" s="7">
        <v>41</v>
      </c>
      <c r="H10" s="6">
        <v>59</v>
      </c>
      <c r="I10" s="9"/>
    </row>
    <row r="11" spans="1:9" ht="15.75" x14ac:dyDescent="0.2">
      <c r="A11" s="4"/>
      <c r="B11" s="5" t="s">
        <v>12</v>
      </c>
      <c r="C11" s="9"/>
      <c r="D11" s="9"/>
      <c r="E11" s="7">
        <v>100</v>
      </c>
      <c r="F11" s="7">
        <v>41</v>
      </c>
      <c r="G11" s="7">
        <v>41</v>
      </c>
      <c r="H11" s="7">
        <v>59</v>
      </c>
      <c r="I11" s="7" t="s">
        <v>21</v>
      </c>
    </row>
    <row r="12" spans="1:9" ht="31.5" x14ac:dyDescent="0.2">
      <c r="A12" s="4">
        <v>4</v>
      </c>
      <c r="B12" s="9" t="s">
        <v>22</v>
      </c>
      <c r="C12" s="9" t="s">
        <v>10</v>
      </c>
      <c r="D12" s="6" t="s">
        <v>11</v>
      </c>
      <c r="E12" s="6">
        <v>85</v>
      </c>
      <c r="F12" s="7">
        <v>84.7</v>
      </c>
      <c r="G12" s="7">
        <v>84.7</v>
      </c>
      <c r="H12" s="6">
        <v>0.3</v>
      </c>
      <c r="I12" s="9"/>
    </row>
    <row r="13" spans="1:9" ht="15.75" x14ac:dyDescent="0.2">
      <c r="A13" s="4"/>
      <c r="B13" s="5" t="s">
        <v>12</v>
      </c>
      <c r="C13" s="9"/>
      <c r="D13" s="9"/>
      <c r="E13" s="7">
        <v>85</v>
      </c>
      <c r="F13" s="7">
        <v>84.7</v>
      </c>
      <c r="G13" s="7">
        <v>84.7</v>
      </c>
      <c r="H13" s="7">
        <v>0.3</v>
      </c>
      <c r="I13" s="7" t="s">
        <v>23</v>
      </c>
    </row>
    <row r="14" spans="1:9" ht="31.5" x14ac:dyDescent="0.2">
      <c r="A14" s="4">
        <v>5</v>
      </c>
      <c r="B14" s="9" t="s">
        <v>24</v>
      </c>
      <c r="C14" s="9" t="s">
        <v>10</v>
      </c>
      <c r="D14" s="6" t="s">
        <v>25</v>
      </c>
      <c r="E14" s="6" t="s">
        <v>26</v>
      </c>
      <c r="F14" s="7">
        <v>0</v>
      </c>
      <c r="G14" s="7">
        <v>0</v>
      </c>
      <c r="H14" s="6" t="s">
        <v>26</v>
      </c>
      <c r="I14" s="9"/>
    </row>
    <row r="15" spans="1:9" ht="15.75" x14ac:dyDescent="0.2">
      <c r="A15" s="4"/>
      <c r="B15" s="5" t="s">
        <v>12</v>
      </c>
      <c r="C15" s="9"/>
      <c r="D15" s="9"/>
      <c r="E15" s="6" t="s">
        <v>83</v>
      </c>
      <c r="F15" s="7">
        <v>0</v>
      </c>
      <c r="G15" s="7">
        <v>0</v>
      </c>
      <c r="H15" s="6" t="s">
        <v>83</v>
      </c>
      <c r="I15" s="7" t="s">
        <v>27</v>
      </c>
    </row>
    <row r="16" spans="1:9" ht="47.25" x14ac:dyDescent="0.2">
      <c r="A16" s="8">
        <v>6</v>
      </c>
      <c r="B16" s="9" t="s">
        <v>28</v>
      </c>
      <c r="C16" s="9" t="s">
        <v>10</v>
      </c>
      <c r="D16" s="6" t="s">
        <v>29</v>
      </c>
      <c r="E16" s="6">
        <v>170</v>
      </c>
      <c r="F16" s="7">
        <v>0</v>
      </c>
      <c r="G16" s="7">
        <v>0</v>
      </c>
      <c r="H16" s="6">
        <v>170</v>
      </c>
      <c r="I16" s="9"/>
    </row>
    <row r="17" spans="1:9" ht="15.75" x14ac:dyDescent="0.2">
      <c r="A17" s="4"/>
      <c r="B17" s="5" t="s">
        <v>12</v>
      </c>
      <c r="C17" s="9"/>
      <c r="D17" s="9"/>
      <c r="E17" s="7">
        <v>170</v>
      </c>
      <c r="F17" s="7">
        <v>0</v>
      </c>
      <c r="G17" s="7">
        <v>0</v>
      </c>
      <c r="H17" s="7">
        <v>170</v>
      </c>
      <c r="I17" s="7" t="s">
        <v>27</v>
      </c>
    </row>
    <row r="18" spans="1:9" ht="31.5" x14ac:dyDescent="0.2">
      <c r="A18" s="8">
        <v>7</v>
      </c>
      <c r="B18" s="9" t="s">
        <v>30</v>
      </c>
      <c r="C18" s="9" t="s">
        <v>31</v>
      </c>
      <c r="D18" s="6" t="s">
        <v>32</v>
      </c>
      <c r="E18" s="6" t="s">
        <v>33</v>
      </c>
      <c r="F18" s="7">
        <v>601.9</v>
      </c>
      <c r="G18" s="7">
        <v>599.70000000000005</v>
      </c>
      <c r="H18" s="6">
        <v>598.1</v>
      </c>
      <c r="I18" s="9"/>
    </row>
    <row r="19" spans="1:9" ht="15.75" x14ac:dyDescent="0.2">
      <c r="A19" s="4"/>
      <c r="B19" s="5" t="s">
        <v>12</v>
      </c>
      <c r="C19" s="9"/>
      <c r="D19" s="9"/>
      <c r="E19" s="7" t="s">
        <v>34</v>
      </c>
      <c r="F19" s="7">
        <v>601.9</v>
      </c>
      <c r="G19" s="7">
        <v>599.70000000000005</v>
      </c>
      <c r="H19" s="7">
        <v>598.1</v>
      </c>
      <c r="I19" s="7" t="s">
        <v>35</v>
      </c>
    </row>
    <row r="20" spans="1:9" ht="15.75" x14ac:dyDescent="0.2">
      <c r="A20" s="95">
        <v>8</v>
      </c>
      <c r="B20" s="89" t="s">
        <v>86</v>
      </c>
      <c r="C20" s="89" t="s">
        <v>31</v>
      </c>
      <c r="D20" s="6" t="s">
        <v>11</v>
      </c>
      <c r="E20" s="6" t="s">
        <v>36</v>
      </c>
      <c r="F20" s="7">
        <v>97.8</v>
      </c>
      <c r="G20" s="7">
        <v>97.8</v>
      </c>
      <c r="H20" s="6" t="s">
        <v>37</v>
      </c>
      <c r="I20" s="9"/>
    </row>
    <row r="21" spans="1:9" ht="15.75" x14ac:dyDescent="0.2">
      <c r="A21" s="96"/>
      <c r="B21" s="90"/>
      <c r="C21" s="90"/>
      <c r="D21" s="6" t="s">
        <v>38</v>
      </c>
      <c r="E21" s="6">
        <v>0</v>
      </c>
      <c r="F21" s="9"/>
      <c r="G21" s="7">
        <v>0</v>
      </c>
      <c r="H21" s="6">
        <v>0</v>
      </c>
      <c r="I21" s="9"/>
    </row>
    <row r="22" spans="1:9" ht="15.75" x14ac:dyDescent="0.2">
      <c r="A22" s="4"/>
      <c r="B22" s="5" t="s">
        <v>12</v>
      </c>
      <c r="C22" s="9"/>
      <c r="D22" s="9"/>
      <c r="E22" s="7" t="s">
        <v>39</v>
      </c>
      <c r="F22" s="7">
        <v>97.8</v>
      </c>
      <c r="G22" s="7">
        <v>97.8</v>
      </c>
      <c r="H22" s="7" t="s">
        <v>40</v>
      </c>
      <c r="I22" s="7" t="s">
        <v>41</v>
      </c>
    </row>
    <row r="23" spans="1:9" ht="15.75" x14ac:dyDescent="0.2">
      <c r="A23" s="95">
        <v>9</v>
      </c>
      <c r="B23" s="89" t="s">
        <v>42</v>
      </c>
      <c r="C23" s="89" t="s">
        <v>43</v>
      </c>
      <c r="D23" s="6" t="s">
        <v>11</v>
      </c>
      <c r="E23" s="6">
        <v>389.7</v>
      </c>
      <c r="F23" s="7">
        <v>388.8</v>
      </c>
      <c r="G23" s="7">
        <v>388.8</v>
      </c>
      <c r="H23" s="6">
        <v>0.9</v>
      </c>
      <c r="I23" s="9"/>
    </row>
    <row r="24" spans="1:9" ht="15.75" x14ac:dyDescent="0.2">
      <c r="A24" s="96"/>
      <c r="B24" s="90"/>
      <c r="C24" s="90"/>
      <c r="D24" s="6" t="s">
        <v>38</v>
      </c>
      <c r="E24" s="6" t="s">
        <v>44</v>
      </c>
      <c r="F24" s="7" t="s">
        <v>45</v>
      </c>
      <c r="G24" s="7" t="s">
        <v>46</v>
      </c>
      <c r="H24" s="6">
        <v>0</v>
      </c>
      <c r="I24" s="9"/>
    </row>
    <row r="25" spans="1:9" ht="15.75" x14ac:dyDescent="0.2">
      <c r="A25" s="4"/>
      <c r="B25" s="5" t="s">
        <v>12</v>
      </c>
      <c r="C25" s="9"/>
      <c r="D25" s="9"/>
      <c r="E25" s="6" t="s">
        <v>47</v>
      </c>
      <c r="F25" s="7" t="s">
        <v>48</v>
      </c>
      <c r="G25" s="7" t="s">
        <v>49</v>
      </c>
      <c r="H25" s="7">
        <v>0.9</v>
      </c>
      <c r="I25" s="7" t="s">
        <v>23</v>
      </c>
    </row>
    <row r="26" spans="1:9" ht="47.25" x14ac:dyDescent="0.2">
      <c r="A26" s="4">
        <v>10</v>
      </c>
      <c r="B26" s="9" t="s">
        <v>89</v>
      </c>
      <c r="C26" s="9" t="s">
        <v>10</v>
      </c>
      <c r="D26" s="6" t="s">
        <v>11</v>
      </c>
      <c r="E26" s="6">
        <v>25</v>
      </c>
      <c r="F26" s="7">
        <v>0</v>
      </c>
      <c r="G26" s="7">
        <v>0</v>
      </c>
      <c r="H26" s="6">
        <v>25</v>
      </c>
      <c r="I26" s="9"/>
    </row>
    <row r="27" spans="1:9" ht="15.75" x14ac:dyDescent="0.2">
      <c r="A27" s="4"/>
      <c r="B27" s="5" t="s">
        <v>12</v>
      </c>
      <c r="C27" s="9"/>
      <c r="D27" s="9"/>
      <c r="E27" s="7">
        <v>25</v>
      </c>
      <c r="F27" s="7">
        <v>0</v>
      </c>
      <c r="G27" s="7">
        <v>0</v>
      </c>
      <c r="H27" s="7">
        <v>25</v>
      </c>
      <c r="I27" s="7" t="s">
        <v>27</v>
      </c>
    </row>
    <row r="28" spans="1:9" ht="47.25" x14ac:dyDescent="0.2">
      <c r="A28" s="4">
        <v>11</v>
      </c>
      <c r="B28" s="9" t="s">
        <v>90</v>
      </c>
      <c r="C28" s="9" t="s">
        <v>10</v>
      </c>
      <c r="D28" s="6" t="s">
        <v>20</v>
      </c>
      <c r="E28" s="6">
        <v>331</v>
      </c>
      <c r="F28" s="7">
        <v>211</v>
      </c>
      <c r="G28" s="7">
        <v>211</v>
      </c>
      <c r="H28" s="6">
        <v>120</v>
      </c>
      <c r="I28" s="9"/>
    </row>
    <row r="29" spans="1:9" ht="15.75" x14ac:dyDescent="0.2">
      <c r="A29" s="4"/>
      <c r="B29" s="5" t="s">
        <v>12</v>
      </c>
      <c r="C29" s="9"/>
      <c r="D29" s="9"/>
      <c r="E29" s="7">
        <v>331</v>
      </c>
      <c r="F29" s="7">
        <v>211</v>
      </c>
      <c r="G29" s="7">
        <v>211</v>
      </c>
      <c r="H29" s="7">
        <v>120</v>
      </c>
      <c r="I29" s="7" t="s">
        <v>50</v>
      </c>
    </row>
    <row r="30" spans="1:9" ht="31.5" x14ac:dyDescent="0.2">
      <c r="A30" s="8">
        <v>12</v>
      </c>
      <c r="B30" s="9" t="s">
        <v>51</v>
      </c>
      <c r="C30" s="9" t="s">
        <v>10</v>
      </c>
      <c r="D30" s="6" t="s">
        <v>52</v>
      </c>
      <c r="E30" s="6">
        <v>60</v>
      </c>
      <c r="F30" s="7">
        <v>15.2</v>
      </c>
      <c r="G30" s="7">
        <v>15.2</v>
      </c>
      <c r="H30" s="6">
        <v>44.8</v>
      </c>
      <c r="I30" s="9"/>
    </row>
    <row r="31" spans="1:9" ht="15.75" x14ac:dyDescent="0.2">
      <c r="A31" s="4"/>
      <c r="B31" s="5" t="s">
        <v>12</v>
      </c>
      <c r="C31" s="9"/>
      <c r="D31" s="9"/>
      <c r="E31" s="7">
        <v>60</v>
      </c>
      <c r="F31" s="7">
        <v>15.2</v>
      </c>
      <c r="G31" s="7">
        <v>15.2</v>
      </c>
      <c r="H31" s="7">
        <v>44.8</v>
      </c>
      <c r="I31" s="7" t="s">
        <v>53</v>
      </c>
    </row>
    <row r="32" spans="1:9" ht="31.5" x14ac:dyDescent="0.2">
      <c r="A32" s="93">
        <v>13</v>
      </c>
      <c r="B32" s="89" t="s">
        <v>87</v>
      </c>
      <c r="C32" s="89" t="s">
        <v>54</v>
      </c>
      <c r="D32" s="6" t="s">
        <v>52</v>
      </c>
      <c r="E32" s="6">
        <v>42.5</v>
      </c>
      <c r="F32" s="7">
        <v>42.5</v>
      </c>
      <c r="G32" s="7">
        <v>42.5</v>
      </c>
      <c r="H32" s="6">
        <v>0</v>
      </c>
      <c r="I32" s="9"/>
    </row>
    <row r="33" spans="1:9" ht="15.75" x14ac:dyDescent="0.2">
      <c r="A33" s="97"/>
      <c r="B33" s="99"/>
      <c r="C33" s="98"/>
      <c r="D33" s="6" t="s">
        <v>11</v>
      </c>
      <c r="E33" s="6">
        <v>170.5</v>
      </c>
      <c r="F33" s="7">
        <v>44.1</v>
      </c>
      <c r="G33" s="7">
        <v>44.1</v>
      </c>
      <c r="H33" s="6">
        <v>126.4</v>
      </c>
      <c r="I33" s="9"/>
    </row>
    <row r="34" spans="1:9" ht="15.75" x14ac:dyDescent="0.2">
      <c r="A34" s="94"/>
      <c r="B34" s="100"/>
      <c r="C34" s="90"/>
      <c r="D34" s="6" t="s">
        <v>38</v>
      </c>
      <c r="E34" s="7">
        <v>237</v>
      </c>
      <c r="F34" s="7">
        <v>0</v>
      </c>
      <c r="G34" s="7">
        <v>0</v>
      </c>
      <c r="H34" s="6">
        <v>237</v>
      </c>
      <c r="I34" s="9"/>
    </row>
    <row r="35" spans="1:9" ht="15.75" x14ac:dyDescent="0.2">
      <c r="A35" s="4"/>
      <c r="B35" s="5" t="s">
        <v>12</v>
      </c>
      <c r="C35" s="9"/>
      <c r="D35" s="9"/>
      <c r="E35" s="7">
        <v>450</v>
      </c>
      <c r="F35" s="7">
        <v>86.6</v>
      </c>
      <c r="G35" s="7">
        <v>86.6</v>
      </c>
      <c r="H35" s="7">
        <v>363.4</v>
      </c>
      <c r="I35" s="7" t="s">
        <v>55</v>
      </c>
    </row>
    <row r="36" spans="1:9" ht="31.5" x14ac:dyDescent="0.2">
      <c r="A36" s="93">
        <v>14</v>
      </c>
      <c r="B36" s="89" t="s">
        <v>91</v>
      </c>
      <c r="C36" s="89" t="s">
        <v>10</v>
      </c>
      <c r="D36" s="6" t="s">
        <v>52</v>
      </c>
      <c r="E36" s="7">
        <v>0</v>
      </c>
      <c r="F36" s="7">
        <v>0</v>
      </c>
      <c r="G36" s="7">
        <v>0</v>
      </c>
      <c r="H36" s="6">
        <v>0</v>
      </c>
      <c r="I36" s="9"/>
    </row>
    <row r="37" spans="1:9" ht="15.75" x14ac:dyDescent="0.2">
      <c r="A37" s="94"/>
      <c r="B37" s="90"/>
      <c r="C37" s="90"/>
      <c r="D37" s="6" t="s">
        <v>11</v>
      </c>
      <c r="E37" s="7">
        <v>50</v>
      </c>
      <c r="F37" s="7">
        <v>29.7</v>
      </c>
      <c r="G37" s="7">
        <v>29.7</v>
      </c>
      <c r="H37" s="6">
        <v>17.5</v>
      </c>
      <c r="I37" s="9"/>
    </row>
    <row r="38" spans="1:9" ht="15.75" x14ac:dyDescent="0.2">
      <c r="A38" s="4"/>
      <c r="B38" s="5" t="s">
        <v>56</v>
      </c>
      <c r="C38" s="9"/>
      <c r="D38" s="9"/>
      <c r="E38" s="7">
        <v>50</v>
      </c>
      <c r="F38" s="7">
        <v>29.7</v>
      </c>
      <c r="G38" s="7">
        <v>29.7</v>
      </c>
      <c r="H38" s="7">
        <v>20.3</v>
      </c>
      <c r="I38" s="7" t="s">
        <v>57</v>
      </c>
    </row>
    <row r="39" spans="1:9" ht="31.5" x14ac:dyDescent="0.2">
      <c r="A39" s="8">
        <v>15</v>
      </c>
      <c r="B39" s="9" t="s">
        <v>58</v>
      </c>
      <c r="C39" s="9" t="s">
        <v>15</v>
      </c>
      <c r="D39" s="6" t="s">
        <v>94</v>
      </c>
      <c r="E39" s="7" t="s">
        <v>59</v>
      </c>
      <c r="F39" s="7">
        <v>0</v>
      </c>
      <c r="G39" s="7">
        <v>0</v>
      </c>
      <c r="H39" s="6" t="s">
        <v>60</v>
      </c>
      <c r="I39" s="9"/>
    </row>
    <row r="40" spans="1:9" ht="15.75" x14ac:dyDescent="0.2">
      <c r="A40" s="4"/>
      <c r="B40" s="5" t="s">
        <v>56</v>
      </c>
      <c r="C40" s="9"/>
      <c r="D40" s="9"/>
      <c r="E40" s="7" t="s">
        <v>59</v>
      </c>
      <c r="F40" s="7">
        <v>0</v>
      </c>
      <c r="G40" s="7">
        <v>0</v>
      </c>
      <c r="H40" s="6" t="s">
        <v>84</v>
      </c>
      <c r="I40" s="7" t="s">
        <v>27</v>
      </c>
    </row>
    <row r="41" spans="1:9" ht="47.25" x14ac:dyDescent="0.2">
      <c r="A41" s="8">
        <v>16</v>
      </c>
      <c r="B41" s="9" t="s">
        <v>85</v>
      </c>
      <c r="C41" s="9" t="s">
        <v>61</v>
      </c>
      <c r="D41" s="6" t="s">
        <v>62</v>
      </c>
      <c r="E41" s="7">
        <v>180</v>
      </c>
      <c r="F41" s="7" t="s">
        <v>63</v>
      </c>
      <c r="G41" s="7">
        <v>71.099999999999994</v>
      </c>
      <c r="H41" s="6">
        <v>108.9</v>
      </c>
      <c r="I41" s="9"/>
    </row>
    <row r="42" spans="1:9" ht="15.75" x14ac:dyDescent="0.2">
      <c r="A42" s="4"/>
      <c r="B42" s="5" t="s">
        <v>56</v>
      </c>
      <c r="C42" s="9"/>
      <c r="D42" s="9"/>
      <c r="E42" s="7">
        <v>180</v>
      </c>
      <c r="F42" s="7">
        <v>71.099999999999994</v>
      </c>
      <c r="G42" s="7">
        <v>71.099999999999994</v>
      </c>
      <c r="H42" s="7">
        <v>108.9</v>
      </c>
      <c r="I42" s="7" t="s">
        <v>64</v>
      </c>
    </row>
    <row r="43" spans="1:9" ht="31.5" x14ac:dyDescent="0.2">
      <c r="A43" s="8">
        <v>17</v>
      </c>
      <c r="B43" s="9" t="s">
        <v>65</v>
      </c>
      <c r="C43" s="9" t="s">
        <v>66</v>
      </c>
      <c r="D43" s="6" t="s">
        <v>67</v>
      </c>
      <c r="E43" s="7">
        <v>700</v>
      </c>
      <c r="F43" s="7">
        <v>0</v>
      </c>
      <c r="G43" s="7">
        <v>0</v>
      </c>
      <c r="H43" s="6">
        <v>700</v>
      </c>
      <c r="I43" s="9"/>
    </row>
    <row r="44" spans="1:9" ht="15.75" x14ac:dyDescent="0.2">
      <c r="A44" s="4"/>
      <c r="B44" s="5" t="s">
        <v>56</v>
      </c>
      <c r="C44" s="9"/>
      <c r="D44" s="9"/>
      <c r="E44" s="7">
        <v>700</v>
      </c>
      <c r="F44" s="7">
        <v>0</v>
      </c>
      <c r="G44" s="7">
        <v>0</v>
      </c>
      <c r="H44" s="7">
        <v>700</v>
      </c>
      <c r="I44" s="7" t="s">
        <v>27</v>
      </c>
    </row>
    <row r="45" spans="1:9" ht="47.25" x14ac:dyDescent="0.2">
      <c r="A45" s="8">
        <v>18</v>
      </c>
      <c r="B45" s="9" t="s">
        <v>81</v>
      </c>
      <c r="C45" s="9" t="s">
        <v>68</v>
      </c>
      <c r="D45" s="6" t="s">
        <v>69</v>
      </c>
      <c r="E45" s="7" t="s">
        <v>70</v>
      </c>
      <c r="F45" s="7">
        <v>796.4</v>
      </c>
      <c r="G45" s="7">
        <v>796.4</v>
      </c>
      <c r="H45" s="6">
        <v>213.6</v>
      </c>
      <c r="I45" s="9"/>
    </row>
    <row r="46" spans="1:9" ht="15.75" x14ac:dyDescent="0.2">
      <c r="A46" s="4"/>
      <c r="B46" s="5" t="s">
        <v>56</v>
      </c>
      <c r="C46" s="9"/>
      <c r="D46" s="9"/>
      <c r="E46" s="7" t="s">
        <v>70</v>
      </c>
      <c r="F46" s="7">
        <v>796.4</v>
      </c>
      <c r="G46" s="7">
        <v>796.4</v>
      </c>
      <c r="H46" s="7">
        <v>213.6</v>
      </c>
      <c r="I46" s="7" t="s">
        <v>71</v>
      </c>
    </row>
    <row r="47" spans="1:9" ht="31.5" x14ac:dyDescent="0.2">
      <c r="A47" s="8">
        <v>19</v>
      </c>
      <c r="B47" s="9" t="s">
        <v>72</v>
      </c>
      <c r="C47" s="9" t="s">
        <v>61</v>
      </c>
      <c r="D47" s="6" t="s">
        <v>73</v>
      </c>
      <c r="E47" s="7">
        <v>300</v>
      </c>
      <c r="F47" s="7">
        <v>0</v>
      </c>
      <c r="G47" s="7">
        <v>0</v>
      </c>
      <c r="H47" s="6">
        <v>300</v>
      </c>
      <c r="I47" s="9"/>
    </row>
    <row r="48" spans="1:9" ht="15.75" x14ac:dyDescent="0.2">
      <c r="A48" s="4"/>
      <c r="B48" s="5" t="s">
        <v>56</v>
      </c>
      <c r="C48" s="9"/>
      <c r="D48" s="9"/>
      <c r="E48" s="7">
        <v>300</v>
      </c>
      <c r="F48" s="7">
        <v>0</v>
      </c>
      <c r="G48" s="7">
        <v>0</v>
      </c>
      <c r="H48" s="7">
        <v>300</v>
      </c>
      <c r="I48" s="7" t="s">
        <v>27</v>
      </c>
    </row>
    <row r="49" spans="1:9" ht="31.5" x14ac:dyDescent="0.2">
      <c r="A49" s="8">
        <v>20</v>
      </c>
      <c r="B49" s="9" t="s">
        <v>74</v>
      </c>
      <c r="C49" s="9" t="s">
        <v>54</v>
      </c>
      <c r="D49" s="6" t="s">
        <v>75</v>
      </c>
      <c r="E49" s="7">
        <v>75</v>
      </c>
      <c r="F49" s="7">
        <v>0</v>
      </c>
      <c r="G49" s="7">
        <v>0</v>
      </c>
      <c r="H49" s="6">
        <v>75</v>
      </c>
      <c r="I49" s="9"/>
    </row>
    <row r="50" spans="1:9" ht="15.75" x14ac:dyDescent="0.2">
      <c r="A50" s="4"/>
      <c r="B50" s="5" t="s">
        <v>56</v>
      </c>
      <c r="C50" s="9"/>
      <c r="D50" s="9"/>
      <c r="E50" s="7">
        <v>75</v>
      </c>
      <c r="F50" s="7">
        <v>0</v>
      </c>
      <c r="G50" s="7">
        <v>0</v>
      </c>
      <c r="H50" s="7">
        <v>75</v>
      </c>
      <c r="I50" s="7" t="s">
        <v>27</v>
      </c>
    </row>
    <row r="51" spans="1:9" ht="36" customHeight="1" x14ac:dyDescent="0.2">
      <c r="A51" s="8">
        <v>21</v>
      </c>
      <c r="B51" s="9" t="s">
        <v>76</v>
      </c>
      <c r="C51" s="9" t="s">
        <v>61</v>
      </c>
      <c r="D51" s="6" t="s">
        <v>77</v>
      </c>
      <c r="E51" s="7" t="s">
        <v>78</v>
      </c>
      <c r="F51" s="7">
        <v>0</v>
      </c>
      <c r="G51" s="7">
        <v>0</v>
      </c>
      <c r="H51" s="6" t="s">
        <v>79</v>
      </c>
      <c r="I51" s="9"/>
    </row>
    <row r="52" spans="1:9" ht="15.75" x14ac:dyDescent="0.2">
      <c r="A52" s="4"/>
      <c r="B52" s="5" t="s">
        <v>56</v>
      </c>
      <c r="C52" s="9"/>
      <c r="D52" s="9"/>
      <c r="E52" s="7" t="s">
        <v>78</v>
      </c>
      <c r="F52" s="7">
        <v>0</v>
      </c>
      <c r="G52" s="7">
        <v>0</v>
      </c>
      <c r="H52" s="7" t="s">
        <v>78</v>
      </c>
      <c r="I52" s="7" t="s">
        <v>27</v>
      </c>
    </row>
    <row r="53" spans="1:9" ht="15.75" x14ac:dyDescent="0.2">
      <c r="A53" s="4"/>
      <c r="B53" s="9" t="s">
        <v>80</v>
      </c>
      <c r="C53" s="9"/>
      <c r="D53" s="9"/>
      <c r="E53" s="7">
        <f>E52+E50+E48+E46+E44+E42+E40+E38+E35+E31+E29+E27+E25+E22+E19+E17+E15+E13+E11+E9+E6</f>
        <v>18424.3</v>
      </c>
      <c r="F53" s="7">
        <f t="shared" ref="F53:I53" si="0">F52+F50+F48+F46+F44+F42+F40+F38+F35+F31+F29+F27+F25+F22+F19+F17+F15+F13+F11+F9+F6</f>
        <v>7496</v>
      </c>
      <c r="G53" s="7">
        <f t="shared" si="0"/>
        <v>7092.7</v>
      </c>
      <c r="H53" s="7">
        <f t="shared" si="0"/>
        <v>10928.3</v>
      </c>
      <c r="I53" s="7">
        <f t="shared" si="0"/>
        <v>7.7799999999999994</v>
      </c>
    </row>
    <row r="55" spans="1:9" x14ac:dyDescent="0.2">
      <c r="A55" s="2"/>
    </row>
    <row r="57" spans="1:9" ht="30" x14ac:dyDescent="0.2">
      <c r="A57" s="3"/>
    </row>
    <row r="59" spans="1:9" x14ac:dyDescent="0.2">
      <c r="A59" s="2"/>
    </row>
  </sheetData>
  <mergeCells count="16">
    <mergeCell ref="C36:C37"/>
    <mergeCell ref="D7:D8"/>
    <mergeCell ref="A7:A8"/>
    <mergeCell ref="A20:A21"/>
    <mergeCell ref="A23:A24"/>
    <mergeCell ref="A32:A34"/>
    <mergeCell ref="C7:C8"/>
    <mergeCell ref="C20:C21"/>
    <mergeCell ref="C23:C24"/>
    <mergeCell ref="C32:C34"/>
    <mergeCell ref="A36:A37"/>
    <mergeCell ref="B7:B8"/>
    <mergeCell ref="B20:B21"/>
    <mergeCell ref="B23:B24"/>
    <mergeCell ref="B32:B34"/>
    <mergeCell ref="B36:B37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31" workbookViewId="0">
      <selection activeCell="E7" sqref="E7"/>
    </sheetView>
  </sheetViews>
  <sheetFormatPr defaultRowHeight="12.75" x14ac:dyDescent="0.2"/>
  <cols>
    <col min="1" max="1" width="7.7109375" customWidth="1"/>
    <col min="2" max="2" width="64.85546875" style="10" customWidth="1"/>
    <col min="3" max="3" width="10" style="10" customWidth="1"/>
    <col min="4" max="4" width="13" style="10" customWidth="1"/>
    <col min="5" max="5" width="11.140625" style="10" customWidth="1"/>
    <col min="6" max="6" width="10.42578125" style="10" customWidth="1"/>
    <col min="7" max="7" width="13" style="10" customWidth="1"/>
    <col min="8" max="8" width="10.140625" style="10" customWidth="1"/>
    <col min="9" max="9" width="9.5703125" style="10" customWidth="1"/>
  </cols>
  <sheetData>
    <row r="1" spans="1:9" x14ac:dyDescent="0.2">
      <c r="A1" s="1" t="s">
        <v>0</v>
      </c>
    </row>
    <row r="2" spans="1:9" ht="15.75" x14ac:dyDescent="0.2">
      <c r="I2" s="13" t="s">
        <v>92</v>
      </c>
    </row>
    <row r="3" spans="1:9" ht="63" x14ac:dyDescent="0.2">
      <c r="A3" s="4" t="s">
        <v>1</v>
      </c>
      <c r="B3" s="5" t="s">
        <v>2</v>
      </c>
      <c r="C3" s="9" t="s">
        <v>3</v>
      </c>
      <c r="D3" s="6" t="s">
        <v>4</v>
      </c>
      <c r="E3" s="6" t="s">
        <v>5</v>
      </c>
      <c r="F3" s="6" t="s">
        <v>6</v>
      </c>
      <c r="G3" s="6" t="s">
        <v>93</v>
      </c>
      <c r="H3" s="6" t="s">
        <v>7</v>
      </c>
      <c r="I3" s="6" t="s">
        <v>8</v>
      </c>
    </row>
    <row r="4" spans="1:9" ht="15.75" x14ac:dyDescent="0.2">
      <c r="A4" s="4"/>
      <c r="B4" s="9"/>
      <c r="C4" s="9"/>
      <c r="D4" s="9"/>
      <c r="E4" s="9"/>
      <c r="F4" s="9"/>
      <c r="G4" s="9"/>
      <c r="H4" s="9"/>
      <c r="I4" s="9"/>
    </row>
    <row r="5" spans="1:9" ht="31.5" x14ac:dyDescent="0.2">
      <c r="A5" s="4">
        <v>1</v>
      </c>
      <c r="B5" s="16" t="s">
        <v>9</v>
      </c>
      <c r="C5" s="9" t="s">
        <v>10</v>
      </c>
      <c r="D5" s="6" t="s">
        <v>11</v>
      </c>
      <c r="E5" s="6">
        <v>410</v>
      </c>
      <c r="F5" s="6">
        <v>400</v>
      </c>
      <c r="G5" s="7">
        <v>400</v>
      </c>
      <c r="H5" s="6">
        <v>10</v>
      </c>
      <c r="I5" s="9"/>
    </row>
    <row r="6" spans="1:9" ht="15.75" x14ac:dyDescent="0.2">
      <c r="A6" s="4"/>
      <c r="B6" s="17" t="s">
        <v>12</v>
      </c>
      <c r="C6" s="9"/>
      <c r="D6" s="9"/>
      <c r="E6" s="7">
        <v>410</v>
      </c>
      <c r="F6" s="7">
        <v>400</v>
      </c>
      <c r="G6" s="7">
        <v>400</v>
      </c>
      <c r="H6" s="7">
        <v>10</v>
      </c>
      <c r="I6" s="7" t="s">
        <v>13</v>
      </c>
    </row>
    <row r="7" spans="1:9" ht="15.75" x14ac:dyDescent="0.2">
      <c r="A7" s="93">
        <v>2</v>
      </c>
      <c r="B7" s="89" t="s">
        <v>14</v>
      </c>
      <c r="C7" s="89" t="s">
        <v>15</v>
      </c>
      <c r="D7" s="91" t="s">
        <v>11</v>
      </c>
      <c r="E7" s="6" t="s">
        <v>16</v>
      </c>
      <c r="F7" s="7" t="s">
        <v>82</v>
      </c>
      <c r="G7" s="7" t="s">
        <v>17</v>
      </c>
      <c r="H7" s="6">
        <v>71.099999999999994</v>
      </c>
      <c r="I7" s="9"/>
    </row>
    <row r="8" spans="1:9" ht="15.75" x14ac:dyDescent="0.2">
      <c r="A8" s="94"/>
      <c r="B8" s="90"/>
      <c r="C8" s="90"/>
      <c r="D8" s="92"/>
      <c r="E8" s="6">
        <v>0</v>
      </c>
      <c r="F8" s="7">
        <v>0</v>
      </c>
      <c r="G8" s="7">
        <v>0</v>
      </c>
      <c r="H8" s="6">
        <v>0</v>
      </c>
      <c r="I8" s="9"/>
    </row>
    <row r="9" spans="1:9" ht="15.75" x14ac:dyDescent="0.2">
      <c r="A9" s="4"/>
      <c r="B9" s="5" t="s">
        <v>12</v>
      </c>
      <c r="C9" s="9"/>
      <c r="D9" s="9"/>
      <c r="E9" s="7" t="s">
        <v>16</v>
      </c>
      <c r="F9" s="7" t="s">
        <v>17</v>
      </c>
      <c r="G9" s="7" t="s">
        <v>17</v>
      </c>
      <c r="H9" s="7">
        <v>71.099999999999994</v>
      </c>
      <c r="I9" s="7" t="s">
        <v>19</v>
      </c>
    </row>
    <row r="10" spans="1:9" ht="31.5" x14ac:dyDescent="0.2">
      <c r="A10" s="4">
        <v>3</v>
      </c>
      <c r="B10" s="16" t="s">
        <v>88</v>
      </c>
      <c r="C10" s="9" t="s">
        <v>10</v>
      </c>
      <c r="D10" s="6" t="s">
        <v>20</v>
      </c>
      <c r="E10" s="6">
        <v>100</v>
      </c>
      <c r="F10" s="7">
        <v>41</v>
      </c>
      <c r="G10" s="7">
        <v>41</v>
      </c>
      <c r="H10" s="6">
        <v>59</v>
      </c>
      <c r="I10" s="9"/>
    </row>
    <row r="11" spans="1:9" ht="15.75" x14ac:dyDescent="0.2">
      <c r="A11" s="4"/>
      <c r="B11" s="17" t="s">
        <v>12</v>
      </c>
      <c r="C11" s="9"/>
      <c r="D11" s="9"/>
      <c r="E11" s="7">
        <v>100</v>
      </c>
      <c r="F11" s="7">
        <v>41</v>
      </c>
      <c r="G11" s="7">
        <v>41</v>
      </c>
      <c r="H11" s="7">
        <v>59</v>
      </c>
      <c r="I11" s="7" t="s">
        <v>21</v>
      </c>
    </row>
    <row r="12" spans="1:9" ht="31.5" x14ac:dyDescent="0.2">
      <c r="A12" s="4">
        <v>4</v>
      </c>
      <c r="B12" s="16" t="s">
        <v>22</v>
      </c>
      <c r="C12" s="9" t="s">
        <v>10</v>
      </c>
      <c r="D12" s="6" t="s">
        <v>11</v>
      </c>
      <c r="E12" s="6">
        <v>85</v>
      </c>
      <c r="F12" s="7">
        <v>84.7</v>
      </c>
      <c r="G12" s="7">
        <v>84.7</v>
      </c>
      <c r="H12" s="6">
        <v>0.3</v>
      </c>
      <c r="I12" s="9"/>
    </row>
    <row r="13" spans="1:9" ht="15.75" x14ac:dyDescent="0.2">
      <c r="A13" s="4"/>
      <c r="B13" s="17" t="s">
        <v>12</v>
      </c>
      <c r="C13" s="9"/>
      <c r="D13" s="9"/>
      <c r="E13" s="7">
        <v>85</v>
      </c>
      <c r="F13" s="7">
        <v>84.7</v>
      </c>
      <c r="G13" s="7">
        <v>84.7</v>
      </c>
      <c r="H13" s="7">
        <v>0.3</v>
      </c>
      <c r="I13" s="7" t="s">
        <v>23</v>
      </c>
    </row>
    <row r="14" spans="1:9" ht="31.5" x14ac:dyDescent="0.2">
      <c r="A14" s="4">
        <v>5</v>
      </c>
      <c r="B14" s="16" t="s">
        <v>24</v>
      </c>
      <c r="C14" s="9" t="s">
        <v>10</v>
      </c>
      <c r="D14" s="6" t="s">
        <v>25</v>
      </c>
      <c r="E14" s="6" t="s">
        <v>26</v>
      </c>
      <c r="F14" s="7">
        <v>0</v>
      </c>
      <c r="G14" s="7">
        <v>0</v>
      </c>
      <c r="H14" s="6" t="s">
        <v>26</v>
      </c>
      <c r="I14" s="9"/>
    </row>
    <row r="15" spans="1:9" ht="15.75" x14ac:dyDescent="0.2">
      <c r="A15" s="4"/>
      <c r="B15" s="17" t="s">
        <v>12</v>
      </c>
      <c r="C15" s="9"/>
      <c r="D15" s="9"/>
      <c r="E15" s="6" t="s">
        <v>83</v>
      </c>
      <c r="F15" s="7">
        <v>0</v>
      </c>
      <c r="G15" s="7">
        <v>0</v>
      </c>
      <c r="H15" s="6" t="s">
        <v>83</v>
      </c>
      <c r="I15" s="7" t="s">
        <v>27</v>
      </c>
    </row>
    <row r="16" spans="1:9" ht="47.25" x14ac:dyDescent="0.2">
      <c r="A16" s="8">
        <v>6</v>
      </c>
      <c r="B16" s="16" t="s">
        <v>28</v>
      </c>
      <c r="C16" s="9" t="s">
        <v>10</v>
      </c>
      <c r="D16" s="6" t="s">
        <v>29</v>
      </c>
      <c r="E16" s="6">
        <v>170</v>
      </c>
      <c r="F16" s="7">
        <v>0</v>
      </c>
      <c r="G16" s="7">
        <v>0</v>
      </c>
      <c r="H16" s="6">
        <v>170</v>
      </c>
      <c r="I16" s="9"/>
    </row>
    <row r="17" spans="1:9" ht="15.75" x14ac:dyDescent="0.2">
      <c r="A17" s="4"/>
      <c r="B17" s="17" t="s">
        <v>12</v>
      </c>
      <c r="C17" s="9"/>
      <c r="D17" s="9"/>
      <c r="E17" s="7">
        <v>170</v>
      </c>
      <c r="F17" s="7">
        <v>0</v>
      </c>
      <c r="G17" s="7">
        <v>0</v>
      </c>
      <c r="H17" s="7">
        <v>170</v>
      </c>
      <c r="I17" s="7" t="s">
        <v>27</v>
      </c>
    </row>
    <row r="18" spans="1:9" ht="31.5" x14ac:dyDescent="0.2">
      <c r="A18" s="8">
        <v>7</v>
      </c>
      <c r="B18" s="9" t="s">
        <v>95</v>
      </c>
      <c r="C18" s="9" t="s">
        <v>15</v>
      </c>
      <c r="D18" s="6" t="s">
        <v>32</v>
      </c>
      <c r="E18" s="6" t="s">
        <v>33</v>
      </c>
      <c r="F18" s="7">
        <v>601.9</v>
      </c>
      <c r="G18" s="7">
        <v>599.70000000000005</v>
      </c>
      <c r="H18" s="6">
        <v>598.1</v>
      </c>
      <c r="I18" s="9"/>
    </row>
    <row r="19" spans="1:9" ht="15.75" x14ac:dyDescent="0.2">
      <c r="A19" s="4"/>
      <c r="B19" s="5" t="s">
        <v>12</v>
      </c>
      <c r="C19" s="9"/>
      <c r="D19" s="9"/>
      <c r="E19" s="7" t="s">
        <v>33</v>
      </c>
      <c r="F19" s="7">
        <v>601.9</v>
      </c>
      <c r="G19" s="7">
        <v>599.70000000000005</v>
      </c>
      <c r="H19" s="7">
        <v>598.1</v>
      </c>
      <c r="I19" s="7" t="s">
        <v>35</v>
      </c>
    </row>
    <row r="20" spans="1:9" ht="15.75" x14ac:dyDescent="0.2">
      <c r="A20" s="95">
        <v>8</v>
      </c>
      <c r="B20" s="89" t="s">
        <v>96</v>
      </c>
      <c r="C20" s="89" t="s">
        <v>15</v>
      </c>
      <c r="D20" s="6" t="s">
        <v>11</v>
      </c>
      <c r="E20" s="6" t="s">
        <v>36</v>
      </c>
      <c r="F20" s="7">
        <v>97.8</v>
      </c>
      <c r="G20" s="7">
        <v>97.8</v>
      </c>
      <c r="H20" s="6" t="s">
        <v>37</v>
      </c>
      <c r="I20" s="9"/>
    </row>
    <row r="21" spans="1:9" ht="15.75" x14ac:dyDescent="0.2">
      <c r="A21" s="96"/>
      <c r="B21" s="90"/>
      <c r="C21" s="90"/>
      <c r="D21" s="6" t="s">
        <v>38</v>
      </c>
      <c r="E21" s="6">
        <v>0</v>
      </c>
      <c r="F21" s="9"/>
      <c r="G21" s="7">
        <v>0</v>
      </c>
      <c r="H21" s="6">
        <v>0</v>
      </c>
      <c r="I21" s="9"/>
    </row>
    <row r="22" spans="1:9" ht="15.75" x14ac:dyDescent="0.2">
      <c r="A22" s="4"/>
      <c r="B22" s="5" t="s">
        <v>12</v>
      </c>
      <c r="C22" s="9"/>
      <c r="D22" s="9"/>
      <c r="E22" s="7" t="s">
        <v>36</v>
      </c>
      <c r="F22" s="7">
        <v>97.8</v>
      </c>
      <c r="G22" s="7">
        <v>97.8</v>
      </c>
      <c r="H22" s="7" t="s">
        <v>37</v>
      </c>
      <c r="I22" s="7" t="s">
        <v>41</v>
      </c>
    </row>
    <row r="23" spans="1:9" ht="15.75" x14ac:dyDescent="0.2">
      <c r="A23" s="95">
        <v>9</v>
      </c>
      <c r="B23" s="89" t="s">
        <v>97</v>
      </c>
      <c r="C23" s="89" t="s">
        <v>43</v>
      </c>
      <c r="D23" s="6" t="s">
        <v>11</v>
      </c>
      <c r="E23" s="6">
        <v>389.7</v>
      </c>
      <c r="F23" s="7">
        <v>388.8</v>
      </c>
      <c r="G23" s="7">
        <v>388.8</v>
      </c>
      <c r="H23" s="6">
        <v>0.9</v>
      </c>
      <c r="I23" s="9"/>
    </row>
    <row r="24" spans="1:9" ht="15.75" x14ac:dyDescent="0.2">
      <c r="A24" s="96"/>
      <c r="B24" s="90"/>
      <c r="C24" s="90"/>
      <c r="D24" s="6" t="s">
        <v>38</v>
      </c>
      <c r="E24" s="6" t="s">
        <v>44</v>
      </c>
      <c r="F24" s="7" t="s">
        <v>44</v>
      </c>
      <c r="G24" s="7" t="s">
        <v>46</v>
      </c>
      <c r="H24" s="6">
        <v>0</v>
      </c>
      <c r="I24" s="9"/>
    </row>
    <row r="25" spans="1:9" ht="15.75" x14ac:dyDescent="0.2">
      <c r="A25" s="4"/>
      <c r="B25" s="5" t="s">
        <v>12</v>
      </c>
      <c r="C25" s="9"/>
      <c r="D25" s="9"/>
      <c r="E25" s="6" t="s">
        <v>47</v>
      </c>
      <c r="F25" s="7" t="s">
        <v>48</v>
      </c>
      <c r="G25" s="7" t="s">
        <v>49</v>
      </c>
      <c r="H25" s="7">
        <v>0.9</v>
      </c>
      <c r="I25" s="7" t="s">
        <v>23</v>
      </c>
    </row>
    <row r="26" spans="1:9" ht="47.25" x14ac:dyDescent="0.2">
      <c r="A26" s="4">
        <v>10</v>
      </c>
      <c r="B26" s="16" t="s">
        <v>89</v>
      </c>
      <c r="C26" s="9" t="s">
        <v>10</v>
      </c>
      <c r="D26" s="6" t="s">
        <v>11</v>
      </c>
      <c r="E26" s="6">
        <v>25</v>
      </c>
      <c r="F26" s="7">
        <v>0</v>
      </c>
      <c r="G26" s="7">
        <v>0</v>
      </c>
      <c r="H26" s="6">
        <v>25</v>
      </c>
      <c r="I26" s="9"/>
    </row>
    <row r="27" spans="1:9" ht="15.75" x14ac:dyDescent="0.2">
      <c r="A27" s="4"/>
      <c r="B27" s="17" t="s">
        <v>12</v>
      </c>
      <c r="C27" s="9"/>
      <c r="D27" s="9"/>
      <c r="E27" s="7">
        <v>25</v>
      </c>
      <c r="F27" s="7">
        <v>0</v>
      </c>
      <c r="G27" s="7">
        <v>0</v>
      </c>
      <c r="H27" s="7">
        <v>25</v>
      </c>
      <c r="I27" s="7" t="s">
        <v>27</v>
      </c>
    </row>
    <row r="28" spans="1:9" ht="47.25" x14ac:dyDescent="0.2">
      <c r="A28" s="4">
        <v>11</v>
      </c>
      <c r="B28" s="16" t="s">
        <v>90</v>
      </c>
      <c r="C28" s="9" t="s">
        <v>10</v>
      </c>
      <c r="D28" s="6" t="s">
        <v>20</v>
      </c>
      <c r="E28" s="6">
        <v>331</v>
      </c>
      <c r="F28" s="7">
        <v>211</v>
      </c>
      <c r="G28" s="7">
        <v>211</v>
      </c>
      <c r="H28" s="6">
        <v>120</v>
      </c>
      <c r="I28" s="9"/>
    </row>
    <row r="29" spans="1:9" ht="15.75" x14ac:dyDescent="0.2">
      <c r="A29" s="4"/>
      <c r="B29" s="17" t="s">
        <v>12</v>
      </c>
      <c r="C29" s="9"/>
      <c r="D29" s="9"/>
      <c r="E29" s="7">
        <v>331</v>
      </c>
      <c r="F29" s="7">
        <v>211</v>
      </c>
      <c r="G29" s="7">
        <v>211</v>
      </c>
      <c r="H29" s="7">
        <v>120</v>
      </c>
      <c r="I29" s="7" t="s">
        <v>50</v>
      </c>
    </row>
    <row r="30" spans="1:9" ht="31.5" x14ac:dyDescent="0.2">
      <c r="A30" s="8">
        <v>12</v>
      </c>
      <c r="B30" s="16" t="s">
        <v>51</v>
      </c>
      <c r="C30" s="9" t="s">
        <v>10</v>
      </c>
      <c r="D30" s="6" t="s">
        <v>52</v>
      </c>
      <c r="E30" s="6">
        <v>60</v>
      </c>
      <c r="F30" s="7">
        <v>15.2</v>
      </c>
      <c r="G30" s="7">
        <v>15.2</v>
      </c>
      <c r="H30" s="6">
        <v>44.8</v>
      </c>
      <c r="I30" s="9"/>
    </row>
    <row r="31" spans="1:9" ht="15.75" x14ac:dyDescent="0.2">
      <c r="A31" s="4"/>
      <c r="B31" s="17" t="s">
        <v>12</v>
      </c>
      <c r="C31" s="9"/>
      <c r="D31" s="9"/>
      <c r="E31" s="7">
        <v>60</v>
      </c>
      <c r="F31" s="7">
        <v>15.2</v>
      </c>
      <c r="G31" s="7">
        <v>15.2</v>
      </c>
      <c r="H31" s="7">
        <v>44.8</v>
      </c>
      <c r="I31" s="7" t="s">
        <v>53</v>
      </c>
    </row>
    <row r="32" spans="1:9" ht="31.5" x14ac:dyDescent="0.2">
      <c r="A32" s="93">
        <v>13</v>
      </c>
      <c r="B32" s="89" t="s">
        <v>87</v>
      </c>
      <c r="C32" s="89" t="s">
        <v>54</v>
      </c>
      <c r="D32" s="6" t="s">
        <v>52</v>
      </c>
      <c r="E32" s="6">
        <v>42.5</v>
      </c>
      <c r="F32" s="7">
        <v>42.5</v>
      </c>
      <c r="G32" s="7">
        <v>42.5</v>
      </c>
      <c r="H32" s="6">
        <v>0</v>
      </c>
      <c r="I32" s="9"/>
    </row>
    <row r="33" spans="1:9" ht="15.75" x14ac:dyDescent="0.2">
      <c r="A33" s="97"/>
      <c r="B33" s="99"/>
      <c r="C33" s="98"/>
      <c r="D33" s="6" t="s">
        <v>11</v>
      </c>
      <c r="E33" s="6">
        <v>170.5</v>
      </c>
      <c r="F33" s="7">
        <v>44.1</v>
      </c>
      <c r="G33" s="7">
        <v>44.1</v>
      </c>
      <c r="H33" s="6">
        <v>126.4</v>
      </c>
      <c r="I33" s="9"/>
    </row>
    <row r="34" spans="1:9" ht="15.75" x14ac:dyDescent="0.2">
      <c r="A34" s="94"/>
      <c r="B34" s="100"/>
      <c r="C34" s="90"/>
      <c r="D34" s="6" t="s">
        <v>38</v>
      </c>
      <c r="E34" s="7">
        <v>237</v>
      </c>
      <c r="F34" s="7">
        <v>0</v>
      </c>
      <c r="G34" s="7">
        <v>0</v>
      </c>
      <c r="H34" s="6">
        <v>237</v>
      </c>
      <c r="I34" s="9"/>
    </row>
    <row r="35" spans="1:9" ht="15.75" x14ac:dyDescent="0.2">
      <c r="A35" s="4"/>
      <c r="B35" s="5" t="s">
        <v>12</v>
      </c>
      <c r="C35" s="9"/>
      <c r="D35" s="9"/>
      <c r="E35" s="7">
        <v>450</v>
      </c>
      <c r="F35" s="7">
        <v>86.6</v>
      </c>
      <c r="G35" s="7">
        <v>86.6</v>
      </c>
      <c r="H35" s="7">
        <v>363.4</v>
      </c>
      <c r="I35" s="7" t="s">
        <v>55</v>
      </c>
    </row>
    <row r="36" spans="1:9" ht="31.5" x14ac:dyDescent="0.2">
      <c r="A36" s="93">
        <v>14</v>
      </c>
      <c r="B36" s="101" t="s">
        <v>91</v>
      </c>
      <c r="C36" s="89" t="s">
        <v>10</v>
      </c>
      <c r="D36" s="6" t="s">
        <v>52</v>
      </c>
      <c r="E36" s="7">
        <v>0</v>
      </c>
      <c r="F36" s="7">
        <v>0</v>
      </c>
      <c r="G36" s="7">
        <v>0</v>
      </c>
      <c r="H36" s="6">
        <v>0</v>
      </c>
      <c r="I36" s="9"/>
    </row>
    <row r="37" spans="1:9" ht="15.75" x14ac:dyDescent="0.2">
      <c r="A37" s="94"/>
      <c r="B37" s="102"/>
      <c r="C37" s="90"/>
      <c r="D37" s="6" t="s">
        <v>11</v>
      </c>
      <c r="E37" s="7">
        <v>50</v>
      </c>
      <c r="F37" s="7">
        <v>29.7</v>
      </c>
      <c r="G37" s="7">
        <v>29.7</v>
      </c>
      <c r="H37" s="6">
        <v>17.5</v>
      </c>
      <c r="I37" s="9"/>
    </row>
    <row r="38" spans="1:9" ht="15.75" x14ac:dyDescent="0.2">
      <c r="A38" s="4"/>
      <c r="B38" s="17" t="s">
        <v>56</v>
      </c>
      <c r="C38" s="9"/>
      <c r="D38" s="9"/>
      <c r="E38" s="7">
        <v>50</v>
      </c>
      <c r="F38" s="7">
        <v>29.7</v>
      </c>
      <c r="G38" s="7">
        <v>29.7</v>
      </c>
      <c r="H38" s="7">
        <v>20.3</v>
      </c>
      <c r="I38" s="7" t="s">
        <v>57</v>
      </c>
    </row>
    <row r="39" spans="1:9" ht="31.5" x14ac:dyDescent="0.2">
      <c r="A39" s="8">
        <v>15</v>
      </c>
      <c r="B39" s="9" t="s">
        <v>98</v>
      </c>
      <c r="C39" s="9" t="s">
        <v>15</v>
      </c>
      <c r="D39" s="6" t="s">
        <v>94</v>
      </c>
      <c r="E39" s="7" t="s">
        <v>59</v>
      </c>
      <c r="F39" s="7">
        <v>0</v>
      </c>
      <c r="G39" s="7">
        <v>0</v>
      </c>
      <c r="H39" s="6" t="s">
        <v>59</v>
      </c>
      <c r="I39" s="9"/>
    </row>
    <row r="40" spans="1:9" ht="15.75" x14ac:dyDescent="0.2">
      <c r="A40" s="4"/>
      <c r="B40" s="5" t="s">
        <v>56</v>
      </c>
      <c r="C40" s="9"/>
      <c r="D40" s="9"/>
      <c r="E40" s="7" t="s">
        <v>59</v>
      </c>
      <c r="F40" s="7">
        <v>0</v>
      </c>
      <c r="G40" s="7">
        <v>0</v>
      </c>
      <c r="H40" s="6" t="s">
        <v>84</v>
      </c>
      <c r="I40" s="7" t="s">
        <v>27</v>
      </c>
    </row>
    <row r="41" spans="1:9" ht="47.25" x14ac:dyDescent="0.2">
      <c r="A41" s="8">
        <v>16</v>
      </c>
      <c r="B41" s="9" t="s">
        <v>85</v>
      </c>
      <c r="C41" s="9" t="s">
        <v>54</v>
      </c>
      <c r="D41" s="6" t="s">
        <v>62</v>
      </c>
      <c r="E41" s="7">
        <v>180</v>
      </c>
      <c r="F41" s="7" t="s">
        <v>63</v>
      </c>
      <c r="G41" s="7">
        <v>71.099999999999994</v>
      </c>
      <c r="H41" s="6">
        <v>108.9</v>
      </c>
      <c r="I41" s="9"/>
    </row>
    <row r="42" spans="1:9" ht="15.75" x14ac:dyDescent="0.2">
      <c r="A42" s="4"/>
      <c r="B42" s="5" t="s">
        <v>56</v>
      </c>
      <c r="C42" s="9"/>
      <c r="D42" s="9"/>
      <c r="E42" s="7">
        <v>180</v>
      </c>
      <c r="F42" s="7">
        <v>71.099999999999994</v>
      </c>
      <c r="G42" s="7">
        <v>71.099999999999994</v>
      </c>
      <c r="H42" s="7">
        <v>108.9</v>
      </c>
      <c r="I42" s="7" t="s">
        <v>64</v>
      </c>
    </row>
    <row r="43" spans="1:9" ht="31.5" x14ac:dyDescent="0.2">
      <c r="A43" s="8">
        <v>17</v>
      </c>
      <c r="B43" s="9" t="s">
        <v>65</v>
      </c>
      <c r="C43" s="9" t="s">
        <v>66</v>
      </c>
      <c r="D43" s="6" t="s">
        <v>25</v>
      </c>
      <c r="E43" s="7">
        <v>700</v>
      </c>
      <c r="F43" s="7">
        <v>0</v>
      </c>
      <c r="G43" s="7">
        <v>0</v>
      </c>
      <c r="H43" s="6">
        <v>700</v>
      </c>
      <c r="I43" s="9"/>
    </row>
    <row r="44" spans="1:9" ht="15.75" x14ac:dyDescent="0.2">
      <c r="A44" s="4"/>
      <c r="B44" s="5" t="s">
        <v>56</v>
      </c>
      <c r="C44" s="9"/>
      <c r="D44" s="9"/>
      <c r="E44" s="7">
        <v>700</v>
      </c>
      <c r="F44" s="7">
        <v>0</v>
      </c>
      <c r="G44" s="7">
        <v>0</v>
      </c>
      <c r="H44" s="7">
        <v>700</v>
      </c>
      <c r="I44" s="7" t="s">
        <v>27</v>
      </c>
    </row>
    <row r="45" spans="1:9" ht="47.25" x14ac:dyDescent="0.2">
      <c r="A45" s="8">
        <v>18</v>
      </c>
      <c r="B45" s="9" t="s">
        <v>99</v>
      </c>
      <c r="C45" s="9" t="s">
        <v>68</v>
      </c>
      <c r="D45" s="6" t="s">
        <v>69</v>
      </c>
      <c r="E45" s="7" t="s">
        <v>70</v>
      </c>
      <c r="F45" s="7">
        <v>796.4</v>
      </c>
      <c r="G45" s="7">
        <v>796.4</v>
      </c>
      <c r="H45" s="6">
        <v>213.6</v>
      </c>
      <c r="I45" s="9"/>
    </row>
    <row r="46" spans="1:9" ht="15.75" x14ac:dyDescent="0.2">
      <c r="A46" s="4"/>
      <c r="B46" s="5" t="s">
        <v>56</v>
      </c>
      <c r="C46" s="9"/>
      <c r="D46" s="9"/>
      <c r="E46" s="7" t="s">
        <v>70</v>
      </c>
      <c r="F46" s="7">
        <v>796.4</v>
      </c>
      <c r="G46" s="7">
        <v>796.4</v>
      </c>
      <c r="H46" s="7">
        <v>213.6</v>
      </c>
      <c r="I46" s="7" t="s">
        <v>71</v>
      </c>
    </row>
    <row r="47" spans="1:9" ht="31.5" x14ac:dyDescent="0.2">
      <c r="A47" s="8">
        <v>19</v>
      </c>
      <c r="B47" s="9" t="s">
        <v>72</v>
      </c>
      <c r="C47" s="9" t="s">
        <v>54</v>
      </c>
      <c r="D47" s="6" t="s">
        <v>52</v>
      </c>
      <c r="E47" s="7">
        <v>300</v>
      </c>
      <c r="F47" s="7">
        <v>0</v>
      </c>
      <c r="G47" s="7">
        <v>0</v>
      </c>
      <c r="H47" s="6">
        <v>300</v>
      </c>
      <c r="I47" s="9"/>
    </row>
    <row r="48" spans="1:9" ht="15.75" x14ac:dyDescent="0.2">
      <c r="A48" s="4"/>
      <c r="B48" s="5" t="s">
        <v>56</v>
      </c>
      <c r="C48" s="9"/>
      <c r="D48" s="9"/>
      <c r="E48" s="7">
        <v>300</v>
      </c>
      <c r="F48" s="7">
        <v>0</v>
      </c>
      <c r="G48" s="7">
        <v>0</v>
      </c>
      <c r="H48" s="7">
        <v>300</v>
      </c>
      <c r="I48" s="7" t="s">
        <v>27</v>
      </c>
    </row>
    <row r="49" spans="1:9" ht="31.5" x14ac:dyDescent="0.2">
      <c r="A49" s="8">
        <v>20</v>
      </c>
      <c r="B49" s="9" t="s">
        <v>74</v>
      </c>
      <c r="C49" s="9" t="s">
        <v>54</v>
      </c>
      <c r="D49" s="6" t="s">
        <v>11</v>
      </c>
      <c r="E49" s="7">
        <v>75</v>
      </c>
      <c r="F49" s="7">
        <v>0</v>
      </c>
      <c r="G49" s="7">
        <v>0</v>
      </c>
      <c r="H49" s="6">
        <v>75</v>
      </c>
      <c r="I49" s="9"/>
    </row>
    <row r="50" spans="1:9" ht="15.75" x14ac:dyDescent="0.2">
      <c r="A50" s="4"/>
      <c r="B50" s="5" t="s">
        <v>56</v>
      </c>
      <c r="C50" s="9"/>
      <c r="D50" s="9"/>
      <c r="E50" s="7">
        <v>75</v>
      </c>
      <c r="F50" s="7">
        <v>0</v>
      </c>
      <c r="G50" s="7">
        <v>0</v>
      </c>
      <c r="H50" s="7">
        <v>75</v>
      </c>
      <c r="I50" s="7" t="s">
        <v>27</v>
      </c>
    </row>
    <row r="51" spans="1:9" ht="36" customHeight="1" x14ac:dyDescent="0.2">
      <c r="A51" s="8">
        <v>21</v>
      </c>
      <c r="B51" s="9" t="s">
        <v>76</v>
      </c>
      <c r="C51" s="9" t="s">
        <v>54</v>
      </c>
      <c r="D51" s="6" t="s">
        <v>77</v>
      </c>
      <c r="E51" s="7" t="s">
        <v>78</v>
      </c>
      <c r="F51" s="7">
        <v>0</v>
      </c>
      <c r="G51" s="7">
        <v>0</v>
      </c>
      <c r="H51" s="6" t="s">
        <v>78</v>
      </c>
      <c r="I51" s="9"/>
    </row>
    <row r="52" spans="1:9" ht="15.75" x14ac:dyDescent="0.2">
      <c r="A52" s="4"/>
      <c r="B52" s="5" t="s">
        <v>56</v>
      </c>
      <c r="C52" s="9"/>
      <c r="D52" s="9"/>
      <c r="E52" s="7" t="s">
        <v>78</v>
      </c>
      <c r="F52" s="7">
        <v>0</v>
      </c>
      <c r="G52" s="7">
        <v>0</v>
      </c>
      <c r="H52" s="7" t="s">
        <v>78</v>
      </c>
      <c r="I52" s="7" t="s">
        <v>27</v>
      </c>
    </row>
    <row r="53" spans="1:9" ht="15.75" x14ac:dyDescent="0.2">
      <c r="A53" s="4"/>
      <c r="B53" s="9" t="s">
        <v>80</v>
      </c>
      <c r="C53" s="9"/>
      <c r="D53" s="9"/>
      <c r="E53" s="7">
        <f>E52+E50+E48+E46+E44+E42+E40+E38+E35+E31+E29+E27+E25+E22+E19+E17+E15+E13+E11+E9+E6</f>
        <v>18424.3</v>
      </c>
      <c r="F53" s="7">
        <f>F52+F50+F48+F46+F44+F42+F40+F38+F35+F31+F29+F27+F25+F22+F19+F17+F15+F13+F11+F9+F6</f>
        <v>7496</v>
      </c>
      <c r="G53" s="7">
        <f>G52+G50+G48+G46+G44+G42+G40+G38+G35+G31+G29+G27+G25+G22+G19+G17+G15+G13+G11+G9+G6</f>
        <v>7092.7</v>
      </c>
      <c r="H53" s="7">
        <f>H52+H50+H48+H46+H44+H42+H40+H38+H35+H31+H29+H27+H25+H22+H19+H17+H15+H13+H11+H9+H6</f>
        <v>10928.3</v>
      </c>
      <c r="I53" s="7">
        <f>I52+I50+I48+I46+I44+I42+I40+I38+I35+I31+I29+I27+I25+I22+I19+I17+I15+I13+I11+I9+I6</f>
        <v>7.7799999999999994</v>
      </c>
    </row>
    <row r="55" spans="1:9" x14ac:dyDescent="0.2">
      <c r="A55" s="2"/>
    </row>
    <row r="57" spans="1:9" ht="30" x14ac:dyDescent="0.2">
      <c r="A57" s="3"/>
    </row>
    <row r="59" spans="1:9" x14ac:dyDescent="0.2">
      <c r="A59" s="2"/>
    </row>
  </sheetData>
  <mergeCells count="16">
    <mergeCell ref="A36:A37"/>
    <mergeCell ref="B36:B37"/>
    <mergeCell ref="C36:C37"/>
    <mergeCell ref="A23:A24"/>
    <mergeCell ref="B23:B24"/>
    <mergeCell ref="C23:C24"/>
    <mergeCell ref="A32:A34"/>
    <mergeCell ref="B32:B34"/>
    <mergeCell ref="C32:C34"/>
    <mergeCell ref="A7:A8"/>
    <mergeCell ref="B7:B8"/>
    <mergeCell ref="C7:C8"/>
    <mergeCell ref="D7:D8"/>
    <mergeCell ref="A20:A21"/>
    <mergeCell ref="B20:B21"/>
    <mergeCell ref="C20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opLeftCell="A32" workbookViewId="0">
      <selection activeCell="H40" sqref="H40"/>
    </sheetView>
  </sheetViews>
  <sheetFormatPr defaultRowHeight="15.75" x14ac:dyDescent="0.2"/>
  <cols>
    <col min="1" max="1" width="8.42578125" style="20" customWidth="1"/>
    <col min="2" max="2" width="56.7109375" style="21" customWidth="1"/>
    <col min="3" max="3" width="12.5703125" style="21" customWidth="1"/>
    <col min="4" max="4" width="16.140625" style="21" customWidth="1"/>
    <col min="5" max="5" width="8.85546875" style="21" customWidth="1"/>
    <col min="6" max="6" width="11.7109375" style="26" customWidth="1"/>
    <col min="7" max="7" width="27.7109375" style="13" customWidth="1"/>
    <col min="8" max="8" width="11.5703125" style="26" customWidth="1"/>
    <col min="9" max="9" width="25.28515625" style="26" customWidth="1"/>
    <col min="10" max="24" width="9.140625" style="21"/>
  </cols>
  <sheetData>
    <row r="1" spans="1:9" customFormat="1" ht="19.5" x14ac:dyDescent="0.2">
      <c r="A1" s="20"/>
      <c r="B1" s="57" t="s">
        <v>107</v>
      </c>
      <c r="C1" s="21"/>
      <c r="D1" s="21"/>
      <c r="E1" s="21"/>
      <c r="F1" s="26"/>
      <c r="G1" s="13"/>
      <c r="H1" s="104" t="s">
        <v>131</v>
      </c>
      <c r="I1" s="104"/>
    </row>
    <row r="2" spans="1:9" customFormat="1" ht="15.75" customHeight="1" x14ac:dyDescent="0.2">
      <c r="A2" s="20"/>
      <c r="B2" s="51"/>
      <c r="C2" s="21"/>
      <c r="D2" s="21"/>
      <c r="E2" s="21"/>
      <c r="F2" s="26"/>
      <c r="G2" s="13"/>
      <c r="H2" s="104" t="s">
        <v>130</v>
      </c>
      <c r="I2" s="104"/>
    </row>
    <row r="3" spans="1:9" customFormat="1" x14ac:dyDescent="0.2">
      <c r="A3" s="28" t="s">
        <v>134</v>
      </c>
      <c r="B3" s="29"/>
      <c r="C3" s="15"/>
      <c r="D3" s="15"/>
      <c r="E3" s="15"/>
      <c r="F3" s="26"/>
      <c r="G3" s="13"/>
      <c r="H3" s="26"/>
      <c r="I3" s="26"/>
    </row>
    <row r="4" spans="1:9" customFormat="1" ht="63" x14ac:dyDescent="0.2">
      <c r="A4" s="25" t="s">
        <v>1</v>
      </c>
      <c r="B4" s="5" t="s">
        <v>100</v>
      </c>
      <c r="C4" s="7" t="s">
        <v>5</v>
      </c>
      <c r="D4" s="7" t="s">
        <v>103</v>
      </c>
      <c r="E4" s="7" t="s">
        <v>101</v>
      </c>
      <c r="F4" s="7" t="s">
        <v>102</v>
      </c>
      <c r="G4" s="7" t="s">
        <v>129</v>
      </c>
      <c r="H4" s="7" t="s">
        <v>108</v>
      </c>
      <c r="I4" s="7" t="s">
        <v>109</v>
      </c>
    </row>
    <row r="5" spans="1:9" customFormat="1" x14ac:dyDescent="0.2">
      <c r="A5" s="44">
        <v>1</v>
      </c>
      <c r="B5" s="7">
        <v>2</v>
      </c>
      <c r="C5" s="7">
        <v>3</v>
      </c>
      <c r="D5" s="53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customFormat="1" ht="47.25" x14ac:dyDescent="0.2">
      <c r="A6" s="22">
        <v>1</v>
      </c>
      <c r="B6" s="9" t="s">
        <v>14</v>
      </c>
      <c r="C6" s="6" t="s">
        <v>16</v>
      </c>
      <c r="D6" s="30" t="s">
        <v>17</v>
      </c>
      <c r="E6" s="49">
        <f>D6/C6*100</f>
        <v>93.722408617340633</v>
      </c>
      <c r="F6" s="6">
        <v>1092.5999999999999</v>
      </c>
      <c r="G6" s="23" t="s">
        <v>110</v>
      </c>
      <c r="H6" s="6">
        <v>1202.9000000000001</v>
      </c>
      <c r="I6" s="6" t="s">
        <v>111</v>
      </c>
    </row>
    <row r="7" spans="1:9" customFormat="1" ht="31.5" x14ac:dyDescent="0.2">
      <c r="A7" s="22">
        <v>2</v>
      </c>
      <c r="B7" s="9" t="s">
        <v>95</v>
      </c>
      <c r="C7" s="6" t="s">
        <v>33</v>
      </c>
      <c r="D7" s="30">
        <v>601.9</v>
      </c>
      <c r="E7" s="24">
        <f t="shared" ref="E7:E18" si="0">D7/C7*100</f>
        <v>50.158333333333324</v>
      </c>
      <c r="F7" s="6">
        <v>1000</v>
      </c>
      <c r="G7" s="23" t="s">
        <v>117</v>
      </c>
      <c r="H7" s="6">
        <v>1000</v>
      </c>
      <c r="I7" s="6"/>
    </row>
    <row r="8" spans="1:9" customFormat="1" ht="78.75" x14ac:dyDescent="0.2">
      <c r="A8" s="22">
        <v>3</v>
      </c>
      <c r="B8" s="9" t="s">
        <v>96</v>
      </c>
      <c r="C8" s="6" t="s">
        <v>36</v>
      </c>
      <c r="D8" s="30">
        <v>97.8</v>
      </c>
      <c r="E8" s="24">
        <f t="shared" si="0"/>
        <v>8.7321428571428559</v>
      </c>
      <c r="F8" s="6">
        <v>3500</v>
      </c>
      <c r="G8" s="23" t="s">
        <v>113</v>
      </c>
      <c r="H8" s="6">
        <v>3500</v>
      </c>
      <c r="I8" s="91" t="s">
        <v>124</v>
      </c>
    </row>
    <row r="9" spans="1:9" customFormat="1" ht="47.25" x14ac:dyDescent="0.2">
      <c r="A9" s="22">
        <v>4</v>
      </c>
      <c r="B9" s="9" t="s">
        <v>97</v>
      </c>
      <c r="C9" s="6" t="s">
        <v>47</v>
      </c>
      <c r="D9" s="30" t="s">
        <v>48</v>
      </c>
      <c r="E9" s="24">
        <f t="shared" si="0"/>
        <v>99.977499999999992</v>
      </c>
      <c r="F9" s="6">
        <v>1980</v>
      </c>
      <c r="G9" s="23" t="s">
        <v>114</v>
      </c>
      <c r="H9" s="6">
        <v>1980</v>
      </c>
      <c r="I9" s="92"/>
    </row>
    <row r="10" spans="1:9" customFormat="1" ht="47.25" x14ac:dyDescent="0.2">
      <c r="A10" s="22">
        <v>5</v>
      </c>
      <c r="B10" s="9" t="s">
        <v>87</v>
      </c>
      <c r="C10" s="6">
        <v>450</v>
      </c>
      <c r="D10" s="30">
        <v>86.6</v>
      </c>
      <c r="E10" s="24">
        <f t="shared" si="0"/>
        <v>19.24444444444444</v>
      </c>
      <c r="F10" s="6">
        <v>450</v>
      </c>
      <c r="G10" s="23" t="s">
        <v>122</v>
      </c>
      <c r="H10" s="6">
        <v>450</v>
      </c>
      <c r="I10" s="6"/>
    </row>
    <row r="11" spans="1:9" customFormat="1" ht="63" x14ac:dyDescent="0.2">
      <c r="A11" s="22">
        <v>6</v>
      </c>
      <c r="B11" s="9" t="s">
        <v>98</v>
      </c>
      <c r="C11" s="6" t="s">
        <v>59</v>
      </c>
      <c r="D11" s="30">
        <v>0</v>
      </c>
      <c r="E11" s="24">
        <f t="shared" si="0"/>
        <v>0</v>
      </c>
      <c r="F11" s="6">
        <v>426.4</v>
      </c>
      <c r="G11" s="23" t="s">
        <v>118</v>
      </c>
      <c r="H11" s="6">
        <v>426.4</v>
      </c>
      <c r="I11" s="6" t="s">
        <v>120</v>
      </c>
    </row>
    <row r="12" spans="1:9" customFormat="1" ht="47.25" x14ac:dyDescent="0.2">
      <c r="A12" s="22">
        <v>7</v>
      </c>
      <c r="B12" s="9" t="s">
        <v>85</v>
      </c>
      <c r="C12" s="6">
        <v>180</v>
      </c>
      <c r="D12" s="30">
        <v>71.099999999999994</v>
      </c>
      <c r="E12" s="24">
        <f t="shared" si="0"/>
        <v>39.499999999999993</v>
      </c>
      <c r="F12" s="6">
        <v>0</v>
      </c>
      <c r="G12" s="23" t="s">
        <v>119</v>
      </c>
      <c r="H12" s="6">
        <v>100</v>
      </c>
      <c r="I12" s="6"/>
    </row>
    <row r="13" spans="1:9" customFormat="1" ht="47.25" x14ac:dyDescent="0.2">
      <c r="A13" s="22">
        <v>8</v>
      </c>
      <c r="B13" s="9" t="s">
        <v>65</v>
      </c>
      <c r="C13" s="6">
        <v>700</v>
      </c>
      <c r="D13" s="30">
        <v>0</v>
      </c>
      <c r="E13" s="24">
        <f t="shared" si="0"/>
        <v>0</v>
      </c>
      <c r="F13" s="6">
        <v>3310</v>
      </c>
      <c r="G13" s="23" t="s">
        <v>123</v>
      </c>
      <c r="H13" s="6">
        <v>3310</v>
      </c>
      <c r="I13" s="6"/>
    </row>
    <row r="14" spans="1:9" customFormat="1" ht="47.25" x14ac:dyDescent="0.2">
      <c r="A14" s="22">
        <v>9</v>
      </c>
      <c r="B14" s="9" t="s">
        <v>99</v>
      </c>
      <c r="C14" s="6" t="s">
        <v>70</v>
      </c>
      <c r="D14" s="30">
        <v>796.4</v>
      </c>
      <c r="E14" s="24">
        <f t="shared" si="0"/>
        <v>78.85148514851484</v>
      </c>
      <c r="F14" s="6">
        <v>1010</v>
      </c>
      <c r="G14" s="23" t="s">
        <v>121</v>
      </c>
      <c r="H14" s="6">
        <v>1010</v>
      </c>
      <c r="I14" s="6"/>
    </row>
    <row r="15" spans="1:9" customFormat="1" ht="47.25" x14ac:dyDescent="0.2">
      <c r="A15" s="22">
        <v>10</v>
      </c>
      <c r="B15" s="9" t="s">
        <v>104</v>
      </c>
      <c r="C15" s="6">
        <v>300</v>
      </c>
      <c r="D15" s="30">
        <v>0</v>
      </c>
      <c r="E15" s="24">
        <f t="shared" si="0"/>
        <v>0</v>
      </c>
      <c r="F15" s="6">
        <v>300</v>
      </c>
      <c r="G15" s="23" t="s">
        <v>115</v>
      </c>
      <c r="H15" s="6">
        <v>300</v>
      </c>
      <c r="I15" s="6"/>
    </row>
    <row r="16" spans="1:9" customFormat="1" ht="31.5" x14ac:dyDescent="0.2">
      <c r="A16" s="22">
        <v>11</v>
      </c>
      <c r="B16" s="9" t="s">
        <v>74</v>
      </c>
      <c r="C16" s="6">
        <v>75</v>
      </c>
      <c r="D16" s="30">
        <v>0</v>
      </c>
      <c r="E16" s="24">
        <f t="shared" si="0"/>
        <v>0</v>
      </c>
      <c r="F16" s="6">
        <v>80</v>
      </c>
      <c r="G16" s="23" t="s">
        <v>116</v>
      </c>
      <c r="H16" s="6">
        <v>80</v>
      </c>
      <c r="I16" s="6"/>
    </row>
    <row r="17" spans="1:9" customFormat="1" ht="47.25" x14ac:dyDescent="0.2">
      <c r="A17" s="32">
        <v>12</v>
      </c>
      <c r="B17" s="11" t="s">
        <v>76</v>
      </c>
      <c r="C17" s="14" t="s">
        <v>78</v>
      </c>
      <c r="D17" s="33">
        <v>0</v>
      </c>
      <c r="E17" s="34">
        <f t="shared" si="0"/>
        <v>0</v>
      </c>
      <c r="F17" s="14">
        <v>1115</v>
      </c>
      <c r="G17" s="35" t="s">
        <v>112</v>
      </c>
      <c r="H17" s="18">
        <v>1115</v>
      </c>
      <c r="I17" s="18"/>
    </row>
    <row r="18" spans="1:9" customFormat="1" x14ac:dyDescent="0.2">
      <c r="A18" s="44"/>
      <c r="B18" s="5" t="s">
        <v>56</v>
      </c>
      <c r="C18" s="7">
        <f>C6+C7+C8+C9+C10+C11+C12+C13+C14+C15+C16+C17</f>
        <v>13993.3</v>
      </c>
      <c r="D18" s="7">
        <f>D6+D7+D8+D9+D10+D11+D12+D13+D14+D15+D16+D17</f>
        <v>6714.4000000000005</v>
      </c>
      <c r="E18" s="47">
        <f t="shared" si="0"/>
        <v>47.982963275281747</v>
      </c>
      <c r="F18" s="7">
        <f>F6+F7+F8+F9+F10+F11+F12+F13+F14+F15+F16+F17</f>
        <v>14264</v>
      </c>
      <c r="G18" s="46"/>
      <c r="H18" s="7">
        <f>H6+H7+H8+H9+H10+H11+H12+H13+H14+H15+H16+H17</f>
        <v>14474.3</v>
      </c>
      <c r="I18" s="7"/>
    </row>
    <row r="19" spans="1:9" customFormat="1" x14ac:dyDescent="0.2">
      <c r="A19" s="39"/>
      <c r="B19" s="40"/>
      <c r="C19" s="41"/>
      <c r="D19" s="41"/>
      <c r="E19" s="42"/>
      <c r="F19" s="41"/>
      <c r="G19" s="43"/>
      <c r="H19" s="41"/>
      <c r="I19" s="41"/>
    </row>
    <row r="20" spans="1:9" customFormat="1" x14ac:dyDescent="0.2">
      <c r="A20" s="52" t="s">
        <v>133</v>
      </c>
      <c r="B20" s="52"/>
      <c r="C20" s="31"/>
      <c r="D20" s="31"/>
      <c r="E20" s="31"/>
      <c r="F20" s="50"/>
      <c r="G20" s="38"/>
      <c r="H20" s="50"/>
      <c r="I20" s="50"/>
    </row>
    <row r="21" spans="1:9" customFormat="1" ht="63" x14ac:dyDescent="0.2">
      <c r="A21" s="28" t="s">
        <v>1</v>
      </c>
      <c r="B21" s="29" t="s">
        <v>100</v>
      </c>
      <c r="C21" s="36" t="s">
        <v>5</v>
      </c>
      <c r="D21" s="36" t="s">
        <v>103</v>
      </c>
      <c r="E21" s="36" t="s">
        <v>101</v>
      </c>
      <c r="F21" s="36" t="s">
        <v>105</v>
      </c>
      <c r="G21" s="37"/>
      <c r="H21" s="7" t="s">
        <v>108</v>
      </c>
      <c r="I21" s="7" t="s">
        <v>109</v>
      </c>
    </row>
    <row r="22" spans="1:9" customFormat="1" x14ac:dyDescent="0.2">
      <c r="A22" s="55">
        <v>1</v>
      </c>
      <c r="B22" s="36">
        <v>2</v>
      </c>
      <c r="C22" s="36">
        <v>3</v>
      </c>
      <c r="D22" s="54">
        <v>4</v>
      </c>
      <c r="E22" s="36">
        <v>5</v>
      </c>
      <c r="F22" s="36">
        <v>6</v>
      </c>
      <c r="G22" s="19">
        <v>7</v>
      </c>
      <c r="H22" s="7">
        <v>8</v>
      </c>
      <c r="I22" s="7">
        <v>9</v>
      </c>
    </row>
    <row r="23" spans="1:9" customFormat="1" x14ac:dyDescent="0.2">
      <c r="A23" s="27">
        <v>1</v>
      </c>
      <c r="B23" s="12" t="s">
        <v>9</v>
      </c>
      <c r="C23" s="6">
        <v>410</v>
      </c>
      <c r="D23" s="30">
        <v>400</v>
      </c>
      <c r="E23" s="24">
        <f t="shared" ref="E23:E40" si="1">D23/C23*100</f>
        <v>97.560975609756099</v>
      </c>
      <c r="F23" s="6">
        <v>1356.7</v>
      </c>
      <c r="G23" s="23"/>
      <c r="H23" s="6">
        <v>450</v>
      </c>
      <c r="I23" s="6"/>
    </row>
    <row r="24" spans="1:9" customFormat="1" ht="31.5" x14ac:dyDescent="0.2">
      <c r="A24" s="22">
        <v>2</v>
      </c>
      <c r="B24" s="9" t="s">
        <v>88</v>
      </c>
      <c r="C24" s="6">
        <v>100</v>
      </c>
      <c r="D24" s="30">
        <v>41</v>
      </c>
      <c r="E24" s="24">
        <f t="shared" si="1"/>
        <v>41</v>
      </c>
      <c r="F24" s="6"/>
      <c r="G24" s="23"/>
      <c r="H24" s="6">
        <v>100</v>
      </c>
      <c r="I24" s="6"/>
    </row>
    <row r="25" spans="1:9" customFormat="1" ht="47.25" x14ac:dyDescent="0.2">
      <c r="A25" s="22">
        <v>3</v>
      </c>
      <c r="B25" s="9" t="s">
        <v>22</v>
      </c>
      <c r="C25" s="6">
        <v>85</v>
      </c>
      <c r="D25" s="30">
        <v>84.7</v>
      </c>
      <c r="E25" s="24">
        <f t="shared" si="1"/>
        <v>99.647058823529406</v>
      </c>
      <c r="F25" s="6"/>
      <c r="G25" s="23"/>
      <c r="H25" s="6">
        <v>500</v>
      </c>
      <c r="I25" s="6" t="s">
        <v>125</v>
      </c>
    </row>
    <row r="26" spans="1:9" customFormat="1" ht="31.5" x14ac:dyDescent="0.2">
      <c r="A26" s="22">
        <v>4</v>
      </c>
      <c r="B26" s="9" t="s">
        <v>24</v>
      </c>
      <c r="C26" s="6" t="s">
        <v>26</v>
      </c>
      <c r="D26" s="30">
        <v>0</v>
      </c>
      <c r="E26" s="24">
        <f t="shared" si="1"/>
        <v>0</v>
      </c>
      <c r="F26" s="6">
        <v>20000</v>
      </c>
      <c r="G26" s="23"/>
      <c r="H26" s="6">
        <v>3200</v>
      </c>
      <c r="I26" s="6"/>
    </row>
    <row r="27" spans="1:9" customFormat="1" ht="47.25" x14ac:dyDescent="0.2">
      <c r="A27" s="22">
        <v>5</v>
      </c>
      <c r="B27" s="9" t="s">
        <v>28</v>
      </c>
      <c r="C27" s="6">
        <v>170</v>
      </c>
      <c r="D27" s="30">
        <v>0</v>
      </c>
      <c r="E27" s="24">
        <f t="shared" si="1"/>
        <v>0</v>
      </c>
      <c r="F27" s="6"/>
      <c r="G27" s="23"/>
      <c r="H27" s="6">
        <v>170</v>
      </c>
      <c r="I27" s="6"/>
    </row>
    <row r="28" spans="1:9" customFormat="1" ht="63" x14ac:dyDescent="0.2">
      <c r="A28" s="22">
        <v>6</v>
      </c>
      <c r="B28" s="9" t="s">
        <v>89</v>
      </c>
      <c r="C28" s="6">
        <v>25</v>
      </c>
      <c r="D28" s="30">
        <v>0</v>
      </c>
      <c r="E28" s="24">
        <f t="shared" si="1"/>
        <v>0</v>
      </c>
      <c r="F28" s="6"/>
      <c r="G28" s="23"/>
      <c r="H28" s="6">
        <v>25</v>
      </c>
      <c r="I28" s="6"/>
    </row>
    <row r="29" spans="1:9" customFormat="1" ht="47.25" x14ac:dyDescent="0.2">
      <c r="A29" s="22">
        <v>7</v>
      </c>
      <c r="B29" s="9" t="s">
        <v>90</v>
      </c>
      <c r="C29" s="6">
        <v>331</v>
      </c>
      <c r="D29" s="30">
        <v>211</v>
      </c>
      <c r="E29" s="24">
        <f t="shared" si="1"/>
        <v>63.746223564954683</v>
      </c>
      <c r="F29" s="6"/>
      <c r="G29" s="23"/>
      <c r="H29" s="6">
        <v>300</v>
      </c>
      <c r="I29" s="6"/>
    </row>
    <row r="30" spans="1:9" customFormat="1" ht="47.25" x14ac:dyDescent="0.2">
      <c r="A30" s="22">
        <v>8</v>
      </c>
      <c r="B30" s="9" t="s">
        <v>51</v>
      </c>
      <c r="C30" s="6">
        <v>60</v>
      </c>
      <c r="D30" s="30">
        <v>15.2</v>
      </c>
      <c r="E30" s="24">
        <f t="shared" si="1"/>
        <v>25.333333333333329</v>
      </c>
      <c r="F30" s="6"/>
      <c r="G30" s="23"/>
      <c r="H30" s="6">
        <v>83</v>
      </c>
      <c r="I30" s="6"/>
    </row>
    <row r="31" spans="1:9" customFormat="1" ht="63" x14ac:dyDescent="0.2">
      <c r="A31" s="22">
        <v>9</v>
      </c>
      <c r="B31" s="9" t="s">
        <v>126</v>
      </c>
      <c r="C31" s="6">
        <v>50</v>
      </c>
      <c r="D31" s="30">
        <v>29.7</v>
      </c>
      <c r="E31" s="24">
        <f t="shared" si="1"/>
        <v>59.4</v>
      </c>
      <c r="F31" s="6">
        <v>314</v>
      </c>
      <c r="G31" s="23"/>
      <c r="H31" s="6">
        <v>330</v>
      </c>
      <c r="I31" s="6" t="s">
        <v>128</v>
      </c>
    </row>
    <row r="32" spans="1:9" customFormat="1" x14ac:dyDescent="0.2">
      <c r="A32" s="44"/>
      <c r="B32" s="48" t="s">
        <v>56</v>
      </c>
      <c r="C32" s="44">
        <f>C31+C30+C29+C28+C27+C26+C25+C24+C23</f>
        <v>4431</v>
      </c>
      <c r="D32" s="44">
        <f>D31+D30+D29+D28+D27+D26+D25+D24+D23</f>
        <v>781.6</v>
      </c>
      <c r="E32" s="45">
        <f t="shared" si="1"/>
        <v>17.639359061160008</v>
      </c>
      <c r="F32" s="44">
        <f>F31+F30+F29+F28+F27+F26+F25+F24+F23</f>
        <v>21670.7</v>
      </c>
      <c r="G32" s="46"/>
      <c r="H32" s="44">
        <f>H31+H30+H29+H28+H27+H26+H25+H24+H23</f>
        <v>5158</v>
      </c>
      <c r="I32" s="7"/>
    </row>
    <row r="34" spans="1:9" customFormat="1" ht="66" customHeight="1" x14ac:dyDescent="0.2">
      <c r="A34" s="103" t="s">
        <v>132</v>
      </c>
      <c r="B34" s="103"/>
      <c r="C34" s="31"/>
      <c r="D34" s="31"/>
      <c r="E34" s="31"/>
      <c r="F34" s="50"/>
      <c r="G34" s="38"/>
      <c r="H34" s="50"/>
      <c r="I34" s="50"/>
    </row>
    <row r="35" spans="1:9" customFormat="1" ht="63" x14ac:dyDescent="0.2">
      <c r="A35" s="28" t="s">
        <v>1</v>
      </c>
      <c r="B35" s="29" t="s">
        <v>100</v>
      </c>
      <c r="C35" s="36" t="s">
        <v>5</v>
      </c>
      <c r="D35" s="36" t="s">
        <v>103</v>
      </c>
      <c r="E35" s="36" t="s">
        <v>101</v>
      </c>
      <c r="F35" s="36" t="s">
        <v>105</v>
      </c>
      <c r="G35" s="37"/>
      <c r="H35" s="7" t="s">
        <v>108</v>
      </c>
      <c r="I35" s="7" t="s">
        <v>109</v>
      </c>
    </row>
    <row r="36" spans="1:9" customFormat="1" x14ac:dyDescent="0.2">
      <c r="A36" s="55">
        <v>1</v>
      </c>
      <c r="B36" s="36">
        <v>2</v>
      </c>
      <c r="C36" s="36">
        <v>3</v>
      </c>
      <c r="D36" s="54">
        <v>4</v>
      </c>
      <c r="E36" s="36">
        <v>5</v>
      </c>
      <c r="F36" s="36">
        <v>6</v>
      </c>
      <c r="G36" s="56">
        <v>7</v>
      </c>
      <c r="H36" s="7">
        <v>8</v>
      </c>
      <c r="I36" s="7">
        <v>9</v>
      </c>
    </row>
    <row r="37" spans="1:9" customFormat="1" ht="31.5" x14ac:dyDescent="0.2">
      <c r="A37" s="27">
        <v>1</v>
      </c>
      <c r="B37" s="12" t="s">
        <v>106</v>
      </c>
      <c r="C37" s="6"/>
      <c r="D37" s="30"/>
      <c r="E37" s="24"/>
      <c r="F37" s="6">
        <v>586.30999999999995</v>
      </c>
      <c r="G37" s="23"/>
      <c r="H37" s="6">
        <v>586.30999999999995</v>
      </c>
      <c r="I37" s="6"/>
    </row>
    <row r="38" spans="1:9" customFormat="1" x14ac:dyDescent="0.2">
      <c r="A38" s="44"/>
      <c r="B38" s="48" t="s">
        <v>56</v>
      </c>
      <c r="C38" s="44"/>
      <c r="D38" s="44"/>
      <c r="E38" s="45"/>
      <c r="F38" s="7">
        <f>F37</f>
        <v>586.30999999999995</v>
      </c>
      <c r="G38" s="46"/>
      <c r="H38" s="7">
        <f>H37</f>
        <v>586.30999999999995</v>
      </c>
      <c r="I38" s="7"/>
    </row>
    <row r="40" spans="1:9" customFormat="1" x14ac:dyDescent="0.2">
      <c r="A40" s="44"/>
      <c r="B40" s="48" t="s">
        <v>80</v>
      </c>
      <c r="C40" s="44">
        <f>C32+C18</f>
        <v>18424.3</v>
      </c>
      <c r="D40" s="44">
        <f>D32+D18</f>
        <v>7496.0000000000009</v>
      </c>
      <c r="E40" s="45">
        <f t="shared" si="1"/>
        <v>40.685399173917062</v>
      </c>
      <c r="F40" s="7">
        <f>F38+F32+F18</f>
        <v>36521.01</v>
      </c>
      <c r="G40" s="46"/>
      <c r="H40" s="7">
        <f>H38+H32+H18</f>
        <v>20218.61</v>
      </c>
      <c r="I40" s="7"/>
    </row>
    <row r="42" spans="1:9" customFormat="1" x14ac:dyDescent="0.2">
      <c r="A42" s="20"/>
      <c r="B42" s="21" t="s">
        <v>127</v>
      </c>
      <c r="C42" s="21"/>
      <c r="D42" s="21"/>
      <c r="E42" s="21"/>
      <c r="F42" s="26"/>
      <c r="G42" s="13"/>
      <c r="H42" s="26"/>
      <c r="I42" s="26"/>
    </row>
  </sheetData>
  <mergeCells count="4">
    <mergeCell ref="A34:B34"/>
    <mergeCell ref="I8:I9"/>
    <mergeCell ref="H1:I1"/>
    <mergeCell ref="H2:I2"/>
  </mergeCells>
  <pageMargins left="0.51181102362204722" right="0.31496062992125984" top="0.74803149606299213" bottom="0.55118110236220474" header="0.31496062992125984" footer="0.31496062992125984"/>
  <pageSetup paperSize="9" scale="7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workbookViewId="0">
      <selection activeCell="S17" sqref="R17:S17"/>
    </sheetView>
  </sheetViews>
  <sheetFormatPr defaultRowHeight="15" x14ac:dyDescent="0.2"/>
  <cols>
    <col min="1" max="1" width="8.42578125" style="59" customWidth="1"/>
    <col min="2" max="2" width="129.42578125" style="60" customWidth="1"/>
    <col min="3" max="3" width="12.5703125" style="60" hidden="1" customWidth="1"/>
    <col min="4" max="4" width="16.140625" style="60" hidden="1" customWidth="1"/>
    <col min="5" max="5" width="8.85546875" style="60" hidden="1" customWidth="1"/>
    <col min="6" max="6" width="11.7109375" style="61" hidden="1" customWidth="1"/>
    <col min="7" max="7" width="55.7109375" style="62" hidden="1" customWidth="1"/>
    <col min="8" max="8" width="14.140625" style="61" hidden="1" customWidth="1"/>
    <col min="9" max="9" width="25.28515625" style="61" hidden="1" customWidth="1"/>
    <col min="10" max="10" width="0" style="60" hidden="1" customWidth="1"/>
    <col min="11" max="11" width="18.85546875" style="60" customWidth="1"/>
    <col min="12" max="24" width="9.140625" style="60"/>
    <col min="25" max="16384" width="9.140625" style="58"/>
  </cols>
  <sheetData>
    <row r="1" spans="1:24" x14ac:dyDescent="0.2">
      <c r="B1" s="77" t="s">
        <v>167</v>
      </c>
      <c r="C1" s="76"/>
      <c r="D1" s="77"/>
      <c r="E1" s="77"/>
    </row>
    <row r="2" spans="1:24" x14ac:dyDescent="0.2">
      <c r="B2" s="77" t="s">
        <v>166</v>
      </c>
      <c r="C2" s="76"/>
      <c r="D2" s="77"/>
      <c r="E2" s="77"/>
    </row>
    <row r="3" spans="1:24" x14ac:dyDescent="0.2">
      <c r="B3" s="77" t="s">
        <v>168</v>
      </c>
      <c r="C3" s="76"/>
      <c r="D3" s="77"/>
      <c r="E3" s="77"/>
    </row>
    <row r="4" spans="1:24" x14ac:dyDescent="0.2">
      <c r="B4" s="77" t="s">
        <v>170</v>
      </c>
      <c r="C4" s="76"/>
      <c r="D4" s="77"/>
      <c r="E4" s="77"/>
    </row>
    <row r="5" spans="1:24" x14ac:dyDescent="0.2">
      <c r="B5" s="105" t="s">
        <v>169</v>
      </c>
      <c r="C5" s="105"/>
      <c r="D5" s="105"/>
      <c r="E5" s="105"/>
    </row>
    <row r="8" spans="1:24" ht="20.25" customHeight="1" x14ac:dyDescent="0.2">
      <c r="A8" s="88" t="s">
        <v>137</v>
      </c>
      <c r="B8" s="88"/>
      <c r="C8" s="88"/>
      <c r="D8" s="88"/>
      <c r="E8" s="88"/>
      <c r="F8" s="88"/>
      <c r="G8" s="88"/>
      <c r="H8" s="8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x14ac:dyDescent="0.2">
      <c r="J9" s="106" t="s">
        <v>136</v>
      </c>
      <c r="K9" s="106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s="78" customFormat="1" ht="33.75" customHeight="1" x14ac:dyDescent="0.2">
      <c r="A10" s="65" t="s">
        <v>1</v>
      </c>
      <c r="B10" s="64" t="s">
        <v>152</v>
      </c>
      <c r="C10" s="64" t="s">
        <v>5</v>
      </c>
      <c r="D10" s="64" t="s">
        <v>103</v>
      </c>
      <c r="E10" s="64" t="s">
        <v>101</v>
      </c>
      <c r="F10" s="64" t="s">
        <v>102</v>
      </c>
      <c r="G10" s="64" t="s">
        <v>129</v>
      </c>
      <c r="H10" s="64" t="s">
        <v>135</v>
      </c>
      <c r="I10" s="64" t="s">
        <v>109</v>
      </c>
      <c r="J10" s="84"/>
      <c r="K10" s="64" t="s">
        <v>162</v>
      </c>
    </row>
    <row r="11" spans="1:24" s="59" customFormat="1" x14ac:dyDescent="0.2">
      <c r="A11" s="65"/>
      <c r="B11" s="64">
        <v>1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2</v>
      </c>
      <c r="I11" s="64">
        <v>9</v>
      </c>
      <c r="J11" s="65"/>
      <c r="K11" s="65">
        <v>2</v>
      </c>
    </row>
    <row r="12" spans="1:24" ht="16.5" customHeight="1" x14ac:dyDescent="0.2">
      <c r="A12" s="65">
        <v>1</v>
      </c>
      <c r="B12" s="63" t="s">
        <v>138</v>
      </c>
      <c r="C12" s="64" t="s">
        <v>16</v>
      </c>
      <c r="D12" s="64" t="s">
        <v>17</v>
      </c>
      <c r="E12" s="66">
        <f>D12/C12*100</f>
        <v>93.722408617340633</v>
      </c>
      <c r="F12" s="64">
        <v>1092.5999999999999</v>
      </c>
      <c r="G12" s="67" t="s">
        <v>110</v>
      </c>
      <c r="H12" s="79">
        <v>1202.9000000000001</v>
      </c>
      <c r="I12" s="64" t="s">
        <v>111</v>
      </c>
      <c r="J12" s="85"/>
      <c r="K12" s="87">
        <f>H12+J12</f>
        <v>1202.9000000000001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x14ac:dyDescent="0.2">
      <c r="A13" s="65">
        <v>2</v>
      </c>
      <c r="B13" s="63" t="s">
        <v>150</v>
      </c>
      <c r="C13" s="64" t="s">
        <v>33</v>
      </c>
      <c r="D13" s="64">
        <v>601.9</v>
      </c>
      <c r="E13" s="68">
        <f t="shared" ref="E13:E24" si="0">D13/C13*100</f>
        <v>50.158333333333324</v>
      </c>
      <c r="F13" s="64">
        <v>1000</v>
      </c>
      <c r="G13" s="67" t="s">
        <v>117</v>
      </c>
      <c r="H13" s="79">
        <v>1000</v>
      </c>
      <c r="I13" s="64"/>
      <c r="J13" s="85">
        <v>150</v>
      </c>
      <c r="K13" s="87">
        <f t="shared" ref="K13:K47" si="1">H13+J13</f>
        <v>1150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ht="17.25" customHeight="1" x14ac:dyDescent="0.2">
      <c r="A14" s="65">
        <v>3</v>
      </c>
      <c r="B14" s="63" t="s">
        <v>151</v>
      </c>
      <c r="C14" s="64" t="s">
        <v>36</v>
      </c>
      <c r="D14" s="64">
        <v>97.8</v>
      </c>
      <c r="E14" s="68">
        <f t="shared" si="0"/>
        <v>8.7321428571428559</v>
      </c>
      <c r="F14" s="64">
        <v>3500</v>
      </c>
      <c r="G14" s="67" t="s">
        <v>113</v>
      </c>
      <c r="H14" s="79">
        <v>3200</v>
      </c>
      <c r="I14" s="107" t="s">
        <v>124</v>
      </c>
      <c r="J14" s="85">
        <v>-200</v>
      </c>
      <c r="K14" s="87">
        <f>H14+J14+10</f>
        <v>3010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ht="17.25" customHeight="1" x14ac:dyDescent="0.2">
      <c r="A15" s="65">
        <v>4</v>
      </c>
      <c r="B15" s="63" t="s">
        <v>163</v>
      </c>
      <c r="C15" s="64" t="s">
        <v>47</v>
      </c>
      <c r="D15" s="64" t="s">
        <v>48</v>
      </c>
      <c r="E15" s="68">
        <f t="shared" si="0"/>
        <v>99.977499999999992</v>
      </c>
      <c r="F15" s="64">
        <v>1980</v>
      </c>
      <c r="G15" s="67" t="s">
        <v>114</v>
      </c>
      <c r="H15" s="79">
        <v>1980</v>
      </c>
      <c r="I15" s="107"/>
      <c r="J15" s="85"/>
      <c r="K15" s="87">
        <f t="shared" si="1"/>
        <v>1980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18" customHeight="1" x14ac:dyDescent="0.2">
      <c r="A16" s="65">
        <v>5</v>
      </c>
      <c r="B16" s="63" t="s">
        <v>154</v>
      </c>
      <c r="C16" s="64">
        <v>450</v>
      </c>
      <c r="D16" s="64">
        <v>86.6</v>
      </c>
      <c r="E16" s="68">
        <f t="shared" si="0"/>
        <v>19.24444444444444</v>
      </c>
      <c r="F16" s="64">
        <v>450</v>
      </c>
      <c r="G16" s="67" t="s">
        <v>122</v>
      </c>
      <c r="H16" s="79">
        <v>450</v>
      </c>
      <c r="I16" s="64"/>
      <c r="J16" s="85"/>
      <c r="K16" s="87">
        <f t="shared" si="1"/>
        <v>450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 ht="19.5" customHeight="1" x14ac:dyDescent="0.2">
      <c r="A17" s="65">
        <v>6</v>
      </c>
      <c r="B17" s="63" t="s">
        <v>157</v>
      </c>
      <c r="C17" s="64" t="s">
        <v>59</v>
      </c>
      <c r="D17" s="64">
        <v>0</v>
      </c>
      <c r="E17" s="68">
        <f t="shared" si="0"/>
        <v>0</v>
      </c>
      <c r="F17" s="64">
        <v>426.4</v>
      </c>
      <c r="G17" s="67" t="s">
        <v>118</v>
      </c>
      <c r="H17" s="79">
        <v>426.4</v>
      </c>
      <c r="I17" s="64" t="s">
        <v>120</v>
      </c>
      <c r="J17" s="85"/>
      <c r="K17" s="87">
        <f t="shared" si="1"/>
        <v>426.4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30" x14ac:dyDescent="0.2">
      <c r="A18" s="65">
        <v>7</v>
      </c>
      <c r="B18" s="63" t="s">
        <v>165</v>
      </c>
      <c r="C18" s="64">
        <v>180</v>
      </c>
      <c r="D18" s="64">
        <v>71.099999999999994</v>
      </c>
      <c r="E18" s="68">
        <f t="shared" si="0"/>
        <v>39.499999999999993</v>
      </c>
      <c r="F18" s="64">
        <v>0</v>
      </c>
      <c r="G18" s="67" t="s">
        <v>119</v>
      </c>
      <c r="H18" s="79">
        <v>100</v>
      </c>
      <c r="I18" s="64"/>
      <c r="J18" s="85">
        <v>200</v>
      </c>
      <c r="K18" s="87">
        <f t="shared" si="1"/>
        <v>300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ht="17.25" customHeight="1" x14ac:dyDescent="0.2">
      <c r="A19" s="65">
        <v>8</v>
      </c>
      <c r="B19" s="63" t="s">
        <v>158</v>
      </c>
      <c r="C19" s="64">
        <v>700</v>
      </c>
      <c r="D19" s="64">
        <v>0</v>
      </c>
      <c r="E19" s="68">
        <f t="shared" si="0"/>
        <v>0</v>
      </c>
      <c r="F19" s="64">
        <v>3310</v>
      </c>
      <c r="G19" s="67" t="s">
        <v>123</v>
      </c>
      <c r="H19" s="79">
        <v>1810</v>
      </c>
      <c r="I19" s="64"/>
      <c r="J19" s="85">
        <v>-200</v>
      </c>
      <c r="K19" s="87">
        <f t="shared" si="1"/>
        <v>1610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18" customHeight="1" x14ac:dyDescent="0.2">
      <c r="A20" s="65">
        <v>9</v>
      </c>
      <c r="B20" s="63" t="s">
        <v>139</v>
      </c>
      <c r="C20" s="64" t="s">
        <v>70</v>
      </c>
      <c r="D20" s="64">
        <v>796.4</v>
      </c>
      <c r="E20" s="68">
        <f t="shared" si="0"/>
        <v>78.85148514851484</v>
      </c>
      <c r="F20" s="64">
        <v>1010</v>
      </c>
      <c r="G20" s="67" t="s">
        <v>121</v>
      </c>
      <c r="H20" s="79">
        <v>1010</v>
      </c>
      <c r="I20" s="64"/>
      <c r="J20" s="85"/>
      <c r="K20" s="87">
        <f t="shared" si="1"/>
        <v>1010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ht="30" x14ac:dyDescent="0.2">
      <c r="A21" s="65">
        <v>10</v>
      </c>
      <c r="B21" s="63" t="s">
        <v>140</v>
      </c>
      <c r="C21" s="64">
        <v>300</v>
      </c>
      <c r="D21" s="64">
        <v>0</v>
      </c>
      <c r="E21" s="68">
        <f t="shared" si="0"/>
        <v>0</v>
      </c>
      <c r="F21" s="64">
        <v>300</v>
      </c>
      <c r="G21" s="67" t="s">
        <v>115</v>
      </c>
      <c r="H21" s="79">
        <v>300</v>
      </c>
      <c r="I21" s="64"/>
      <c r="J21" s="85"/>
      <c r="K21" s="87">
        <f t="shared" si="1"/>
        <v>300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ht="17.25" customHeight="1" x14ac:dyDescent="0.2">
      <c r="A22" s="65">
        <v>11</v>
      </c>
      <c r="B22" s="63" t="s">
        <v>155</v>
      </c>
      <c r="C22" s="64">
        <v>75</v>
      </c>
      <c r="D22" s="64">
        <v>0</v>
      </c>
      <c r="E22" s="68">
        <f t="shared" si="0"/>
        <v>0</v>
      </c>
      <c r="F22" s="64">
        <v>80</v>
      </c>
      <c r="G22" s="67" t="s">
        <v>116</v>
      </c>
      <c r="H22" s="79">
        <v>80</v>
      </c>
      <c r="I22" s="64"/>
      <c r="J22" s="85"/>
      <c r="K22" s="87">
        <f t="shared" si="1"/>
        <v>80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ht="18" customHeight="1" x14ac:dyDescent="0.2">
      <c r="A23" s="65">
        <v>12</v>
      </c>
      <c r="B23" s="63" t="s">
        <v>156</v>
      </c>
      <c r="C23" s="64" t="s">
        <v>78</v>
      </c>
      <c r="D23" s="64">
        <v>0</v>
      </c>
      <c r="E23" s="68">
        <f t="shared" si="0"/>
        <v>0</v>
      </c>
      <c r="F23" s="64">
        <v>1115</v>
      </c>
      <c r="G23" s="67" t="s">
        <v>164</v>
      </c>
      <c r="H23" s="79">
        <v>1115</v>
      </c>
      <c r="I23" s="64"/>
      <c r="J23" s="85">
        <v>-150</v>
      </c>
      <c r="K23" s="87">
        <f t="shared" si="1"/>
        <v>965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hidden="1" x14ac:dyDescent="0.2">
      <c r="A24" s="65"/>
      <c r="B24" s="63" t="s">
        <v>56</v>
      </c>
      <c r="C24" s="64">
        <f>C12+C13+C14+C15+C16+C17+C18+C19+C20+C21+C22+C23</f>
        <v>13993.3</v>
      </c>
      <c r="D24" s="64">
        <f>D12+D13+D14+D15+D16+D17+D18+D19+D20+D21+D22+D23</f>
        <v>6714.4000000000005</v>
      </c>
      <c r="E24" s="68">
        <f t="shared" si="0"/>
        <v>47.982963275281747</v>
      </c>
      <c r="F24" s="64">
        <f>F12+F13+F14+F15+F16+F17+F18+F19+F20+F21+F22+F23</f>
        <v>14264</v>
      </c>
      <c r="G24" s="67"/>
      <c r="H24" s="79">
        <f>H12+H13+H14+H15+H16+H17+H18+H19+H20+H21+H22+H23</f>
        <v>12674.3</v>
      </c>
      <c r="I24" s="64"/>
      <c r="J24" s="85"/>
      <c r="K24" s="87">
        <f t="shared" si="1"/>
        <v>12674.3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idden="1" x14ac:dyDescent="0.2">
      <c r="A25" s="65"/>
      <c r="B25" s="63"/>
      <c r="C25" s="64"/>
      <c r="D25" s="64"/>
      <c r="E25" s="68"/>
      <c r="F25" s="64"/>
      <c r="G25" s="67"/>
      <c r="H25" s="79"/>
      <c r="I25" s="64"/>
      <c r="J25" s="85"/>
      <c r="K25" s="87">
        <f t="shared" si="1"/>
        <v>0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idden="1" x14ac:dyDescent="0.2">
      <c r="A26" s="69" t="s">
        <v>133</v>
      </c>
      <c r="B26" s="69"/>
      <c r="C26" s="69"/>
      <c r="D26" s="69"/>
      <c r="E26" s="69"/>
      <c r="F26" s="64"/>
      <c r="G26" s="67"/>
      <c r="H26" s="79"/>
      <c r="I26" s="64"/>
      <c r="J26" s="85"/>
      <c r="K26" s="87">
        <f t="shared" si="1"/>
        <v>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 ht="60" hidden="1" x14ac:dyDescent="0.2">
      <c r="A27" s="86" t="s">
        <v>1</v>
      </c>
      <c r="B27" s="63" t="s">
        <v>100</v>
      </c>
      <c r="C27" s="64" t="s">
        <v>5</v>
      </c>
      <c r="D27" s="64" t="s">
        <v>103</v>
      </c>
      <c r="E27" s="64" t="s">
        <v>101</v>
      </c>
      <c r="F27" s="64" t="s">
        <v>105</v>
      </c>
      <c r="G27" s="67"/>
      <c r="H27" s="79" t="s">
        <v>108</v>
      </c>
      <c r="I27" s="64" t="s">
        <v>109</v>
      </c>
      <c r="J27" s="85"/>
      <c r="K27" s="87" t="e">
        <f t="shared" si="1"/>
        <v>#VALUE!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 hidden="1" x14ac:dyDescent="0.2">
      <c r="A28" s="65">
        <v>1</v>
      </c>
      <c r="B28" s="64">
        <v>2</v>
      </c>
      <c r="C28" s="64">
        <v>3</v>
      </c>
      <c r="D28" s="64">
        <v>4</v>
      </c>
      <c r="E28" s="64">
        <v>5</v>
      </c>
      <c r="F28" s="64">
        <v>6</v>
      </c>
      <c r="G28" s="64">
        <v>7</v>
      </c>
      <c r="H28" s="79">
        <v>8</v>
      </c>
      <c r="I28" s="64">
        <v>9</v>
      </c>
      <c r="J28" s="85"/>
      <c r="K28" s="87">
        <f t="shared" si="1"/>
        <v>8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x14ac:dyDescent="0.2">
      <c r="A29" s="65">
        <v>13</v>
      </c>
      <c r="B29" s="63" t="s">
        <v>159</v>
      </c>
      <c r="C29" s="64">
        <v>410</v>
      </c>
      <c r="D29" s="64">
        <v>400</v>
      </c>
      <c r="E29" s="68">
        <f t="shared" ref="E29:E49" si="2">D29/C29*100</f>
        <v>97.560975609756099</v>
      </c>
      <c r="F29" s="64">
        <v>1356.7</v>
      </c>
      <c r="G29" s="67"/>
      <c r="H29" s="79">
        <v>450</v>
      </c>
      <c r="I29" s="64"/>
      <c r="J29" s="85"/>
      <c r="K29" s="87">
        <f t="shared" si="1"/>
        <v>450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 x14ac:dyDescent="0.2">
      <c r="A30" s="65">
        <v>14</v>
      </c>
      <c r="B30" s="63" t="s">
        <v>141</v>
      </c>
      <c r="C30" s="64">
        <v>100</v>
      </c>
      <c r="D30" s="64">
        <v>41</v>
      </c>
      <c r="E30" s="68">
        <f t="shared" si="2"/>
        <v>41</v>
      </c>
      <c r="F30" s="64"/>
      <c r="G30" s="67"/>
      <c r="H30" s="79">
        <v>100</v>
      </c>
      <c r="I30" s="64"/>
      <c r="J30" s="85"/>
      <c r="K30" s="87">
        <f t="shared" si="1"/>
        <v>100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 ht="16.5" customHeight="1" x14ac:dyDescent="0.2">
      <c r="A31" s="65">
        <v>15</v>
      </c>
      <c r="B31" s="63" t="s">
        <v>142</v>
      </c>
      <c r="C31" s="64">
        <v>85</v>
      </c>
      <c r="D31" s="64">
        <v>84.7</v>
      </c>
      <c r="E31" s="68">
        <f t="shared" si="2"/>
        <v>99.647058823529406</v>
      </c>
      <c r="F31" s="64"/>
      <c r="G31" s="67"/>
      <c r="H31" s="79">
        <v>1000</v>
      </c>
      <c r="I31" s="64" t="s">
        <v>125</v>
      </c>
      <c r="J31" s="85"/>
      <c r="K31" s="87">
        <f t="shared" si="1"/>
        <v>1000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1:24" x14ac:dyDescent="0.2">
      <c r="A32" s="65">
        <v>16</v>
      </c>
      <c r="B32" s="63" t="s">
        <v>143</v>
      </c>
      <c r="C32" s="64" t="s">
        <v>26</v>
      </c>
      <c r="D32" s="64">
        <v>0</v>
      </c>
      <c r="E32" s="68">
        <f t="shared" si="2"/>
        <v>0</v>
      </c>
      <c r="F32" s="64">
        <v>20000</v>
      </c>
      <c r="G32" s="67"/>
      <c r="H32" s="79">
        <v>3200</v>
      </c>
      <c r="I32" s="64"/>
      <c r="J32" s="85"/>
      <c r="K32" s="87">
        <f t="shared" si="1"/>
        <v>3200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x14ac:dyDescent="0.2">
      <c r="A33" s="65">
        <v>17</v>
      </c>
      <c r="B33" s="63" t="s">
        <v>144</v>
      </c>
      <c r="C33" s="64">
        <v>170</v>
      </c>
      <c r="D33" s="64">
        <v>0</v>
      </c>
      <c r="E33" s="68">
        <f t="shared" si="2"/>
        <v>0</v>
      </c>
      <c r="F33" s="64"/>
      <c r="G33" s="67"/>
      <c r="H33" s="79">
        <v>334.9</v>
      </c>
      <c r="I33" s="64"/>
      <c r="J33" s="85"/>
      <c r="K33" s="87">
        <f t="shared" si="1"/>
        <v>334.9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ht="30" x14ac:dyDescent="0.2">
      <c r="A34" s="65">
        <v>18</v>
      </c>
      <c r="B34" s="63" t="s">
        <v>160</v>
      </c>
      <c r="C34" s="64">
        <v>25</v>
      </c>
      <c r="D34" s="64">
        <v>0</v>
      </c>
      <c r="E34" s="68">
        <f t="shared" si="2"/>
        <v>0</v>
      </c>
      <c r="F34" s="64"/>
      <c r="G34" s="67"/>
      <c r="H34" s="79">
        <v>50</v>
      </c>
      <c r="I34" s="64"/>
      <c r="J34" s="85"/>
      <c r="K34" s="87">
        <f t="shared" si="1"/>
        <v>50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1:24" ht="16.5" customHeight="1" x14ac:dyDescent="0.2">
      <c r="A35" s="65">
        <v>19</v>
      </c>
      <c r="B35" s="63" t="s">
        <v>145</v>
      </c>
      <c r="C35" s="64">
        <v>331</v>
      </c>
      <c r="D35" s="64">
        <v>211</v>
      </c>
      <c r="E35" s="68">
        <f t="shared" si="2"/>
        <v>63.746223564954683</v>
      </c>
      <c r="F35" s="64"/>
      <c r="G35" s="67"/>
      <c r="H35" s="83">
        <v>300</v>
      </c>
      <c r="I35" s="64"/>
      <c r="J35" s="85"/>
      <c r="K35" s="87">
        <f t="shared" si="1"/>
        <v>300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1:24" ht="16.5" customHeight="1" x14ac:dyDescent="0.2">
      <c r="A36" s="65">
        <v>20</v>
      </c>
      <c r="B36" s="82" t="s">
        <v>146</v>
      </c>
      <c r="C36" s="64">
        <v>60</v>
      </c>
      <c r="D36" s="64">
        <v>15.2</v>
      </c>
      <c r="E36" s="68">
        <f t="shared" si="2"/>
        <v>25.333333333333329</v>
      </c>
      <c r="F36" s="64"/>
      <c r="G36" s="67"/>
      <c r="H36" s="79">
        <v>83</v>
      </c>
      <c r="I36" s="64"/>
      <c r="J36" s="85"/>
      <c r="K36" s="87">
        <f t="shared" si="1"/>
        <v>83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4" ht="16.5" customHeight="1" x14ac:dyDescent="0.2">
      <c r="A37" s="65">
        <v>21</v>
      </c>
      <c r="B37" s="63" t="s">
        <v>147</v>
      </c>
      <c r="C37" s="64">
        <v>50</v>
      </c>
      <c r="D37" s="64">
        <v>29.7</v>
      </c>
      <c r="E37" s="68">
        <f t="shared" si="2"/>
        <v>59.4</v>
      </c>
      <c r="F37" s="64">
        <v>314</v>
      </c>
      <c r="G37" s="67"/>
      <c r="H37" s="79">
        <v>330</v>
      </c>
      <c r="I37" s="64" t="s">
        <v>128</v>
      </c>
      <c r="J37" s="85"/>
      <c r="K37" s="87">
        <f t="shared" si="1"/>
        <v>330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 hidden="1" x14ac:dyDescent="0.2">
      <c r="A38" s="65"/>
      <c r="B38" s="69" t="s">
        <v>56</v>
      </c>
      <c r="C38" s="65">
        <f>C37+C36+C35+C34+C33+C32+C31+C30+C29</f>
        <v>4431</v>
      </c>
      <c r="D38" s="65">
        <f>D37+D36+D35+D34+D33+D32+D31+D30+D29</f>
        <v>781.6</v>
      </c>
      <c r="E38" s="68">
        <f t="shared" si="2"/>
        <v>17.639359061160008</v>
      </c>
      <c r="F38" s="65">
        <f>F37+F36+F35+F34+F33+F32+F31+F30+F29</f>
        <v>21670.7</v>
      </c>
      <c r="G38" s="67"/>
      <c r="H38" s="80">
        <f>H37+H36+H35+H34+H33+H32+H31+H30+H29</f>
        <v>5847.9</v>
      </c>
      <c r="I38" s="64"/>
      <c r="J38" s="85"/>
      <c r="K38" s="87">
        <f t="shared" si="1"/>
        <v>5847.9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1:24" hidden="1" x14ac:dyDescent="0.2">
      <c r="A39" s="65"/>
      <c r="B39" s="69"/>
      <c r="C39" s="69"/>
      <c r="D39" s="69"/>
      <c r="E39" s="69"/>
      <c r="F39" s="64"/>
      <c r="G39" s="67"/>
      <c r="H39" s="79"/>
      <c r="I39" s="64"/>
      <c r="J39" s="69"/>
      <c r="K39" s="87">
        <f t="shared" si="1"/>
        <v>0</v>
      </c>
    </row>
    <row r="40" spans="1:24" hidden="1" x14ac:dyDescent="0.2">
      <c r="A40" s="108" t="s">
        <v>132</v>
      </c>
      <c r="B40" s="108"/>
      <c r="C40" s="69"/>
      <c r="D40" s="69"/>
      <c r="E40" s="69"/>
      <c r="F40" s="64"/>
      <c r="G40" s="67"/>
      <c r="H40" s="79"/>
      <c r="I40" s="64"/>
      <c r="J40" s="85"/>
      <c r="K40" s="87">
        <f t="shared" si="1"/>
        <v>0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1:24" ht="60" hidden="1" x14ac:dyDescent="0.2">
      <c r="A41" s="86" t="s">
        <v>1</v>
      </c>
      <c r="B41" s="63" t="s">
        <v>100</v>
      </c>
      <c r="C41" s="64" t="s">
        <v>5</v>
      </c>
      <c r="D41" s="64" t="s">
        <v>103</v>
      </c>
      <c r="E41" s="64" t="s">
        <v>101</v>
      </c>
      <c r="F41" s="64" t="s">
        <v>105</v>
      </c>
      <c r="G41" s="67"/>
      <c r="H41" s="79" t="s">
        <v>108</v>
      </c>
      <c r="I41" s="64" t="s">
        <v>109</v>
      </c>
      <c r="J41" s="85"/>
      <c r="K41" s="87" t="e">
        <f t="shared" si="1"/>
        <v>#VALUE!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hidden="1" x14ac:dyDescent="0.2">
      <c r="A42" s="65">
        <v>1</v>
      </c>
      <c r="B42" s="64">
        <v>2</v>
      </c>
      <c r="C42" s="64">
        <v>3</v>
      </c>
      <c r="D42" s="64">
        <v>4</v>
      </c>
      <c r="E42" s="64">
        <v>5</v>
      </c>
      <c r="F42" s="64">
        <v>6</v>
      </c>
      <c r="G42" s="64">
        <v>7</v>
      </c>
      <c r="H42" s="79">
        <v>8</v>
      </c>
      <c r="I42" s="64">
        <v>9</v>
      </c>
      <c r="J42" s="85"/>
      <c r="K42" s="87">
        <f t="shared" si="1"/>
        <v>8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x14ac:dyDescent="0.2">
      <c r="A43" s="65">
        <v>22</v>
      </c>
      <c r="B43" s="63" t="s">
        <v>153</v>
      </c>
      <c r="C43" s="64"/>
      <c r="D43" s="64"/>
      <c r="E43" s="68"/>
      <c r="F43" s="64">
        <v>586.30999999999995</v>
      </c>
      <c r="G43" s="67"/>
      <c r="H43" s="79">
        <v>586.30999999999995</v>
      </c>
      <c r="I43" s="64"/>
      <c r="J43" s="85"/>
      <c r="K43" s="87">
        <f t="shared" si="1"/>
        <v>586.30999999999995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1:24" x14ac:dyDescent="0.2">
      <c r="A44" s="65">
        <v>23</v>
      </c>
      <c r="B44" s="63" t="s">
        <v>148</v>
      </c>
      <c r="C44" s="64"/>
      <c r="D44" s="64"/>
      <c r="E44" s="68"/>
      <c r="F44" s="64"/>
      <c r="G44" s="67"/>
      <c r="H44" s="79">
        <v>98.3</v>
      </c>
      <c r="I44" s="64"/>
      <c r="J44" s="85"/>
      <c r="K44" s="87">
        <f t="shared" si="1"/>
        <v>98.3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x14ac:dyDescent="0.2">
      <c r="A45" s="65">
        <v>24</v>
      </c>
      <c r="B45" s="63" t="s">
        <v>149</v>
      </c>
      <c r="C45" s="64"/>
      <c r="D45" s="64"/>
      <c r="E45" s="68"/>
      <c r="F45" s="64"/>
      <c r="G45" s="67"/>
      <c r="H45" s="79">
        <v>1000</v>
      </c>
      <c r="I45" s="64"/>
      <c r="J45" s="85"/>
      <c r="K45" s="87">
        <f t="shared" si="1"/>
        <v>1000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idden="1" x14ac:dyDescent="0.2">
      <c r="A46" s="65"/>
      <c r="B46" s="69" t="s">
        <v>56</v>
      </c>
      <c r="C46" s="65"/>
      <c r="D46" s="65"/>
      <c r="E46" s="68"/>
      <c r="F46" s="64">
        <f>F43</f>
        <v>586.30999999999995</v>
      </c>
      <c r="G46" s="67"/>
      <c r="H46" s="79">
        <f>H43+H44+H45</f>
        <v>1684.61</v>
      </c>
      <c r="I46" s="64"/>
      <c r="J46" s="85"/>
      <c r="K46" s="87">
        <f t="shared" si="1"/>
        <v>1684.61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hidden="1" x14ac:dyDescent="0.2">
      <c r="A47" s="65"/>
      <c r="B47" s="69"/>
      <c r="C47" s="69"/>
      <c r="D47" s="69"/>
      <c r="E47" s="69"/>
      <c r="F47" s="64"/>
      <c r="G47" s="67"/>
      <c r="H47" s="79"/>
      <c r="I47" s="64"/>
      <c r="J47" s="69"/>
      <c r="K47" s="87">
        <f t="shared" si="1"/>
        <v>0</v>
      </c>
    </row>
    <row r="48" spans="1:24" x14ac:dyDescent="0.2">
      <c r="A48" s="65">
        <v>25</v>
      </c>
      <c r="B48" s="69" t="s">
        <v>161</v>
      </c>
      <c r="C48" s="69"/>
      <c r="D48" s="69"/>
      <c r="E48" s="69"/>
      <c r="F48" s="64"/>
      <c r="G48" s="67"/>
      <c r="H48" s="79"/>
      <c r="I48" s="64"/>
      <c r="J48" s="69">
        <v>200</v>
      </c>
      <c r="K48" s="87">
        <f>H48+J48-10</f>
        <v>190</v>
      </c>
    </row>
    <row r="49" spans="1:24" s="75" customFormat="1" ht="15.75" x14ac:dyDescent="0.2">
      <c r="A49" s="70"/>
      <c r="B49" s="71" t="s">
        <v>80</v>
      </c>
      <c r="C49" s="70">
        <f>C38+C24</f>
        <v>18424.3</v>
      </c>
      <c r="D49" s="70">
        <f>D38+D24</f>
        <v>7496.0000000000009</v>
      </c>
      <c r="E49" s="72">
        <f t="shared" si="2"/>
        <v>40.685399173917062</v>
      </c>
      <c r="F49" s="73">
        <f>F46+F38+F24</f>
        <v>36521.01</v>
      </c>
      <c r="G49" s="74"/>
      <c r="H49" s="81">
        <f>H12+H13+H14+H15+H16+H17+H18+H19+H20+H21+H22+H23+H29+H30+H31+H32+H33+H34+H35+H36+H37+H43+H44+H45+H48</f>
        <v>20206.810000000001</v>
      </c>
      <c r="I49" s="81" t="e">
        <f t="shared" ref="I49:K49" si="3">I12+I13+I14+I15+I16+I17+I18+I19+I20+I21+I22+I23+I29+I30+I31+I32+I33+I34+I35+I36+I37+I43+I44+I45+I48</f>
        <v>#VALUE!</v>
      </c>
      <c r="J49" s="81">
        <f t="shared" si="3"/>
        <v>0</v>
      </c>
      <c r="K49" s="81">
        <f t="shared" si="3"/>
        <v>20206.810000000001</v>
      </c>
    </row>
    <row r="51" spans="1:24" x14ac:dyDescent="0.2"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</sheetData>
  <mergeCells count="4">
    <mergeCell ref="B5:E5"/>
    <mergeCell ref="J9:K9"/>
    <mergeCell ref="I14:I15"/>
    <mergeCell ref="A40:B40"/>
  </mergeCells>
  <pageMargins left="0.78740157480314965" right="0.19685039370078741" top="0.55118110236220474" bottom="0.35433070866141736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Исп.01.10.11</vt:lpstr>
      <vt:lpstr>2012</vt:lpstr>
      <vt:lpstr>10.10.11</vt:lpstr>
      <vt:lpstr>01.11.11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2011-12-14T08:26:55Z</cp:lastPrinted>
  <dcterms:created xsi:type="dcterms:W3CDTF">2011-10-03T07:05:16Z</dcterms:created>
  <dcterms:modified xsi:type="dcterms:W3CDTF">2012-01-11T00:29:23Z</dcterms:modified>
  <cp:category/>
</cp:coreProperties>
</file>