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070" windowHeight="6165" activeTab="0"/>
  </bookViews>
  <sheets>
    <sheet name="уточненн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<sst xmlns="http://schemas.openxmlformats.org/spreadsheetml/2006/main" count="45" uniqueCount="41">
  <si>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 xml:space="preserve">к решению районного </t>
  </si>
  <si>
    <t xml:space="preserve">Совета депутатов </t>
  </si>
  <si>
    <t>ИТОГО</t>
  </si>
  <si>
    <t>№ строки</t>
  </si>
  <si>
    <t>Всего (тыс.руб.)</t>
  </si>
  <si>
    <t xml:space="preserve">Наименование муниципального образования района </t>
  </si>
  <si>
    <t>Алексеевский сельсовет</t>
  </si>
  <si>
    <t>Березовский сельсовет</t>
  </si>
  <si>
    <t>Брагинский сельсовет</t>
  </si>
  <si>
    <t>Детловский сельсовет</t>
  </si>
  <si>
    <t>Имисский сельсовет</t>
  </si>
  <si>
    <t>Кордовский сельсовет</t>
  </si>
  <si>
    <t>Кочергинский сельсовет</t>
  </si>
  <si>
    <t>Курский сельсовет</t>
  </si>
  <si>
    <t>Марининский сельсовет</t>
  </si>
  <si>
    <t>Можарский сельсовет</t>
  </si>
  <si>
    <t>Муринский сельсовет</t>
  </si>
  <si>
    <t>Пойловский сельсовет</t>
  </si>
  <si>
    <t>Рощинский сельсовет</t>
  </si>
  <si>
    <t>Шалоболинский сельсовет</t>
  </si>
  <si>
    <t>Черемшанский сельсовет</t>
  </si>
  <si>
    <t>Щетинкинский сельсовет</t>
  </si>
  <si>
    <t>Рабочий поселок Курагино</t>
  </si>
  <si>
    <t>Рабочий поселок Краснокаменск</t>
  </si>
  <si>
    <t>Рабочий поселок Кошурниково</t>
  </si>
  <si>
    <t xml:space="preserve">Рабочий поселок Большая Ирба </t>
  </si>
  <si>
    <t>Рабочий поселок Чибижек</t>
  </si>
  <si>
    <t>Город Артёмовск</t>
  </si>
  <si>
    <t>районного бюджета (тыс.руб.)</t>
  </si>
  <si>
    <t>за счёт субсидии краевому бюджету из бюджетов поселений (тыс.руб.)</t>
  </si>
  <si>
    <t>в том числе за счёт средств</t>
  </si>
  <si>
    <t xml:space="preserve">"Об утверждении отчёта об исполнении </t>
  </si>
  <si>
    <t>районного бюджета за 2012 год"</t>
  </si>
  <si>
    <t xml:space="preserve">утверждено </t>
  </si>
  <si>
    <t xml:space="preserve">исполнено </t>
  </si>
  <si>
    <t>утверждено</t>
  </si>
  <si>
    <t xml:space="preserve">субвенции из краевого бюджета, тыс.руб. </t>
  </si>
  <si>
    <t>исполнено</t>
  </si>
  <si>
    <t>Исполнение по дотации на выравнивание бюджетной обеспеченности муниципальных образований  района за 2012 год</t>
  </si>
  <si>
    <t>Приложение №  7</t>
  </si>
  <si>
    <t>от 06.06.2013 № 34-294р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</si>
</sst>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#,##0.000"/>
  </numFmts>
  <fonts count="41">
    <font>
      <sz val="14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71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71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G4" sqref="G4"/>
    </sheetView>
  </sheetViews>
  <sheetFormatPr defaultColWidth="8.66015625" defaultRowHeight="18"/>
  <cols>
    <col min="1" max="1" width="3.66015625" style="1" customWidth="1"/>
    <col min="2" max="2" width="24.5" style="2" customWidth="1"/>
    <col min="3" max="4" width="7.08203125" style="3" customWidth="1"/>
    <col min="5" max="5" width="7.16015625" style="3" customWidth="1"/>
    <col min="6" max="6" width="7.08203125" style="3" customWidth="1"/>
    <col min="7" max="8" width="7.41015625" style="3" customWidth="1"/>
    <col min="9" max="9" width="7.16015625" style="3" customWidth="1"/>
    <col min="10" max="10" width="6.83203125" style="3" customWidth="1"/>
    <col min="11" max="16384" width="8.75" style="3" customWidth="1"/>
  </cols>
  <sheetData>
    <row r="1" spans="6:7" ht="12.75">
      <c r="F1" s="4"/>
      <c r="G1" s="4" t="s">
        <v>39</v>
      </c>
    </row>
    <row r="2" spans="6:7" ht="12.75">
      <c r="F2" s="5"/>
      <c r="G2" s="5" t="s">
        <v>0</v>
      </c>
    </row>
    <row r="3" spans="6:7" ht="12.75">
      <c r="F3" s="5"/>
      <c r="G3" s="5" t="s">
        <v>1</v>
      </c>
    </row>
    <row r="4" spans="6:7" ht="12.75">
      <c r="F4" s="5"/>
      <c r="G4" s="5" t="s">
        <v>40</v>
      </c>
    </row>
    <row r="5" ht="12.75">
      <c r="G5" s="3" t="s">
        <v>31</v>
      </c>
    </row>
    <row r="6" ht="12.75">
      <c r="G6" s="3" t="s">
        <v>32</v>
      </c>
    </row>
    <row r="8" spans="1:10" ht="22.5" customHeight="1">
      <c r="A8" s="22" t="s">
        <v>38</v>
      </c>
      <c r="B8" s="22"/>
      <c r="C8" s="22"/>
      <c r="D8" s="22"/>
      <c r="E8" s="22"/>
      <c r="F8" s="22"/>
      <c r="G8" s="22"/>
      <c r="H8" s="22"/>
      <c r="I8" s="22"/>
      <c r="J8" s="22"/>
    </row>
    <row r="9" spans="2:10" ht="12.75" customHeight="1">
      <c r="B9" s="6"/>
      <c r="C9" s="7"/>
      <c r="D9" s="7"/>
      <c r="E9" s="7"/>
      <c r="F9" s="7"/>
      <c r="G9" s="7"/>
      <c r="H9" s="7"/>
      <c r="I9" s="7"/>
      <c r="J9" s="7"/>
    </row>
    <row r="10" spans="1:10" s="17" customFormat="1" ht="19.5" customHeight="1">
      <c r="A10" s="21" t="s">
        <v>3</v>
      </c>
      <c r="B10" s="21" t="s">
        <v>5</v>
      </c>
      <c r="C10" s="23" t="s">
        <v>4</v>
      </c>
      <c r="D10" s="23"/>
      <c r="E10" s="19" t="s">
        <v>30</v>
      </c>
      <c r="F10" s="28"/>
      <c r="G10" s="28"/>
      <c r="H10" s="20"/>
      <c r="I10" s="21" t="s">
        <v>29</v>
      </c>
      <c r="J10" s="21"/>
    </row>
    <row r="11" spans="1:10" s="17" customFormat="1" ht="29.25" customHeight="1">
      <c r="A11" s="21"/>
      <c r="B11" s="21"/>
      <c r="C11" s="24" t="s">
        <v>33</v>
      </c>
      <c r="D11" s="26" t="s">
        <v>34</v>
      </c>
      <c r="E11" s="19" t="s">
        <v>28</v>
      </c>
      <c r="F11" s="20"/>
      <c r="G11" s="19" t="s">
        <v>36</v>
      </c>
      <c r="H11" s="20"/>
      <c r="I11" s="21"/>
      <c r="J11" s="21"/>
    </row>
    <row r="12" spans="1:10" s="17" customFormat="1" ht="20.25" customHeight="1">
      <c r="A12" s="21"/>
      <c r="B12" s="21"/>
      <c r="C12" s="25"/>
      <c r="D12" s="27"/>
      <c r="E12" s="18" t="s">
        <v>35</v>
      </c>
      <c r="F12" s="8" t="s">
        <v>34</v>
      </c>
      <c r="G12" s="18" t="s">
        <v>35</v>
      </c>
      <c r="H12" s="8" t="s">
        <v>34</v>
      </c>
      <c r="I12" s="18" t="s">
        <v>33</v>
      </c>
      <c r="J12" s="8" t="s">
        <v>37</v>
      </c>
    </row>
    <row r="13" spans="1:10" s="1" customFormat="1" ht="12.75">
      <c r="A13" s="9"/>
      <c r="B13" s="10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</row>
    <row r="14" spans="1:10" ht="12.75">
      <c r="A14" s="9">
        <v>1</v>
      </c>
      <c r="B14" s="11" t="s">
        <v>6</v>
      </c>
      <c r="C14" s="12">
        <f>E14+G14</f>
        <v>1881.2</v>
      </c>
      <c r="D14" s="12">
        <f>F14+H14</f>
        <v>1881.2</v>
      </c>
      <c r="E14" s="12">
        <v>1397.9</v>
      </c>
      <c r="F14" s="12">
        <v>1397.9</v>
      </c>
      <c r="G14" s="12">
        <f>481.2+2.1</f>
        <v>483.3</v>
      </c>
      <c r="H14" s="12">
        <v>483.3</v>
      </c>
      <c r="I14" s="12"/>
      <c r="J14" s="11"/>
    </row>
    <row r="15" spans="1:10" ht="12.75">
      <c r="A15" s="9">
        <v>2</v>
      </c>
      <c r="B15" s="11" t="s">
        <v>7</v>
      </c>
      <c r="C15" s="12">
        <f aca="true" t="shared" si="0" ref="C15:C33">E15+G15</f>
        <v>2083.1</v>
      </c>
      <c r="D15" s="12">
        <f aca="true" t="shared" si="1" ref="D15:D35">F15+H15</f>
        <v>2083.1</v>
      </c>
      <c r="E15" s="12">
        <v>939.6</v>
      </c>
      <c r="F15" s="12">
        <v>939.6</v>
      </c>
      <c r="G15" s="12">
        <f>1143.9-0.4</f>
        <v>1143.5</v>
      </c>
      <c r="H15" s="12">
        <v>1143.5</v>
      </c>
      <c r="I15" s="12"/>
      <c r="J15" s="11"/>
    </row>
    <row r="16" spans="1:10" ht="12.75">
      <c r="A16" s="9">
        <v>3</v>
      </c>
      <c r="B16" s="11" t="s">
        <v>8</v>
      </c>
      <c r="C16" s="12">
        <f t="shared" si="0"/>
        <v>1918.8999999999999</v>
      </c>
      <c r="D16" s="12">
        <f t="shared" si="1"/>
        <v>1918.9</v>
      </c>
      <c r="E16" s="12">
        <v>1205.3</v>
      </c>
      <c r="F16" s="12">
        <v>1205.3</v>
      </c>
      <c r="G16" s="12">
        <f>716.3-2.7</f>
        <v>713.5999999999999</v>
      </c>
      <c r="H16" s="12">
        <v>713.6</v>
      </c>
      <c r="I16" s="12"/>
      <c r="J16" s="11"/>
    </row>
    <row r="17" spans="1:10" ht="12.75">
      <c r="A17" s="9">
        <v>4</v>
      </c>
      <c r="B17" s="11" t="s">
        <v>9</v>
      </c>
      <c r="C17" s="12">
        <f t="shared" si="0"/>
        <v>1369.4</v>
      </c>
      <c r="D17" s="12">
        <f t="shared" si="1"/>
        <v>1369.4</v>
      </c>
      <c r="E17" s="12">
        <v>903</v>
      </c>
      <c r="F17" s="12">
        <v>903</v>
      </c>
      <c r="G17" s="12">
        <f>469.9-3.5</f>
        <v>466.4</v>
      </c>
      <c r="H17" s="12">
        <v>466.4</v>
      </c>
      <c r="I17" s="12"/>
      <c r="J17" s="11"/>
    </row>
    <row r="18" spans="1:10" ht="12.75">
      <c r="A18" s="9">
        <v>5</v>
      </c>
      <c r="B18" s="11" t="s">
        <v>10</v>
      </c>
      <c r="C18" s="12">
        <f t="shared" si="0"/>
        <v>1888.6</v>
      </c>
      <c r="D18" s="12">
        <f t="shared" si="1"/>
        <v>1888.6</v>
      </c>
      <c r="E18" s="12">
        <v>1175.8</v>
      </c>
      <c r="F18" s="12">
        <v>1175.8</v>
      </c>
      <c r="G18" s="12">
        <f>722.9-10.1</f>
        <v>712.8</v>
      </c>
      <c r="H18" s="12">
        <v>712.8</v>
      </c>
      <c r="I18" s="12"/>
      <c r="J18" s="11"/>
    </row>
    <row r="19" spans="1:10" ht="12.75">
      <c r="A19" s="9">
        <v>6</v>
      </c>
      <c r="B19" s="11" t="s">
        <v>11</v>
      </c>
      <c r="C19" s="12">
        <f t="shared" si="0"/>
        <v>1624.9</v>
      </c>
      <c r="D19" s="12">
        <f t="shared" si="1"/>
        <v>1624.9</v>
      </c>
      <c r="E19" s="12">
        <v>996.2</v>
      </c>
      <c r="F19" s="12">
        <v>996.2</v>
      </c>
      <c r="G19" s="12">
        <f>628.6+0.1</f>
        <v>628.7</v>
      </c>
      <c r="H19" s="12">
        <v>628.7</v>
      </c>
      <c r="I19" s="12"/>
      <c r="J19" s="11"/>
    </row>
    <row r="20" spans="1:10" ht="12.75">
      <c r="A20" s="9">
        <v>7</v>
      </c>
      <c r="B20" s="11" t="s">
        <v>12</v>
      </c>
      <c r="C20" s="12">
        <f t="shared" si="0"/>
        <v>1333.4</v>
      </c>
      <c r="D20" s="12">
        <f t="shared" si="1"/>
        <v>1333.4</v>
      </c>
      <c r="E20" s="12">
        <v>885.5</v>
      </c>
      <c r="F20" s="12">
        <v>885.5</v>
      </c>
      <c r="G20" s="12">
        <f>443.9+4</f>
        <v>447.9</v>
      </c>
      <c r="H20" s="12">
        <v>447.9</v>
      </c>
      <c r="I20" s="12"/>
      <c r="J20" s="11"/>
    </row>
    <row r="21" spans="1:10" ht="12.75">
      <c r="A21" s="9">
        <v>8</v>
      </c>
      <c r="B21" s="11" t="s">
        <v>13</v>
      </c>
      <c r="C21" s="12">
        <f t="shared" si="0"/>
        <v>1265.4</v>
      </c>
      <c r="D21" s="12">
        <f t="shared" si="1"/>
        <v>1265.4</v>
      </c>
      <c r="E21" s="12">
        <v>708.4</v>
      </c>
      <c r="F21" s="12">
        <v>708.4</v>
      </c>
      <c r="G21" s="12">
        <f>554.3+2.7</f>
        <v>557</v>
      </c>
      <c r="H21" s="12">
        <v>557</v>
      </c>
      <c r="I21" s="12"/>
      <c r="J21" s="11"/>
    </row>
    <row r="22" spans="1:10" ht="12.75">
      <c r="A22" s="9">
        <v>9</v>
      </c>
      <c r="B22" s="11" t="s">
        <v>14</v>
      </c>
      <c r="C22" s="12">
        <f t="shared" si="0"/>
        <v>2430.1</v>
      </c>
      <c r="D22" s="12">
        <f t="shared" si="1"/>
        <v>2430.1</v>
      </c>
      <c r="E22" s="12">
        <v>1254.5</v>
      </c>
      <c r="F22" s="12">
        <v>1254.5</v>
      </c>
      <c r="G22" s="12">
        <f>1173.1+2.5</f>
        <v>1175.6</v>
      </c>
      <c r="H22" s="12">
        <v>1175.6</v>
      </c>
      <c r="I22" s="12"/>
      <c r="J22" s="11"/>
    </row>
    <row r="23" spans="1:10" ht="12.75">
      <c r="A23" s="9">
        <v>10</v>
      </c>
      <c r="B23" s="11" t="s">
        <v>15</v>
      </c>
      <c r="C23" s="12">
        <f t="shared" si="0"/>
        <v>1857.4</v>
      </c>
      <c r="D23" s="12">
        <f t="shared" si="1"/>
        <v>1857.4</v>
      </c>
      <c r="E23" s="12">
        <v>1343.2</v>
      </c>
      <c r="F23" s="12">
        <v>1343.2</v>
      </c>
      <c r="G23" s="12">
        <f>513.1+1.1</f>
        <v>514.2</v>
      </c>
      <c r="H23" s="12">
        <v>514.2</v>
      </c>
      <c r="I23" s="12"/>
      <c r="J23" s="11"/>
    </row>
    <row r="24" spans="1:10" ht="12.75">
      <c r="A24" s="9">
        <v>11</v>
      </c>
      <c r="B24" s="11" t="s">
        <v>16</v>
      </c>
      <c r="C24" s="12">
        <f t="shared" si="0"/>
        <v>991.2</v>
      </c>
      <c r="D24" s="12">
        <f t="shared" si="1"/>
        <v>991.2</v>
      </c>
      <c r="E24" s="12">
        <v>769.2</v>
      </c>
      <c r="F24" s="12">
        <v>769.2</v>
      </c>
      <c r="G24" s="12">
        <f>221.5+0.5</f>
        <v>222</v>
      </c>
      <c r="H24" s="12">
        <v>222</v>
      </c>
      <c r="I24" s="12"/>
      <c r="J24" s="11"/>
    </row>
    <row r="25" spans="1:10" ht="12.75">
      <c r="A25" s="9">
        <v>12</v>
      </c>
      <c r="B25" s="11" t="s">
        <v>17</v>
      </c>
      <c r="C25" s="12">
        <f t="shared" si="0"/>
        <v>1496</v>
      </c>
      <c r="D25" s="12">
        <f t="shared" si="1"/>
        <v>1496</v>
      </c>
      <c r="E25" s="12">
        <v>838</v>
      </c>
      <c r="F25" s="12">
        <v>838</v>
      </c>
      <c r="G25" s="12">
        <f>656.6+1.4</f>
        <v>658</v>
      </c>
      <c r="H25" s="12">
        <v>658</v>
      </c>
      <c r="I25" s="12"/>
      <c r="J25" s="11"/>
    </row>
    <row r="26" spans="1:10" ht="12.75">
      <c r="A26" s="9">
        <v>13</v>
      </c>
      <c r="B26" s="11" t="s">
        <v>18</v>
      </c>
      <c r="C26" s="12">
        <f t="shared" si="0"/>
        <v>3070.7</v>
      </c>
      <c r="D26" s="12">
        <f t="shared" si="1"/>
        <v>3070.7</v>
      </c>
      <c r="E26" s="12">
        <v>1028</v>
      </c>
      <c r="F26" s="12">
        <v>1028</v>
      </c>
      <c r="G26" s="12">
        <f>2038.3+4.4</f>
        <v>2042.7</v>
      </c>
      <c r="H26" s="12">
        <v>2042.7</v>
      </c>
      <c r="I26" s="12"/>
      <c r="J26" s="11"/>
    </row>
    <row r="27" spans="1:10" ht="12.75">
      <c r="A27" s="9">
        <v>14</v>
      </c>
      <c r="B27" s="11" t="s">
        <v>19</v>
      </c>
      <c r="C27" s="12">
        <f t="shared" si="0"/>
        <v>2971.1000000000004</v>
      </c>
      <c r="D27" s="12">
        <f t="shared" si="1"/>
        <v>2971.1</v>
      </c>
      <c r="E27" s="12">
        <v>1667.5</v>
      </c>
      <c r="F27" s="12">
        <v>1667.5</v>
      </c>
      <c r="G27" s="12">
        <f>1312.4-8.8</f>
        <v>1303.6000000000001</v>
      </c>
      <c r="H27" s="12">
        <v>1303.6</v>
      </c>
      <c r="I27" s="12"/>
      <c r="J27" s="11"/>
    </row>
    <row r="28" spans="1:10" ht="12.75">
      <c r="A28" s="9">
        <v>15</v>
      </c>
      <c r="B28" s="11" t="s">
        <v>20</v>
      </c>
      <c r="C28" s="12">
        <f t="shared" si="0"/>
        <v>4791.6</v>
      </c>
      <c r="D28" s="12">
        <f t="shared" si="1"/>
        <v>4791.6</v>
      </c>
      <c r="E28" s="12">
        <v>2792.7</v>
      </c>
      <c r="F28" s="12">
        <v>2792.7</v>
      </c>
      <c r="G28" s="12">
        <f>1999.7-0.8</f>
        <v>1998.9</v>
      </c>
      <c r="H28" s="12">
        <v>1998.9</v>
      </c>
      <c r="I28" s="12"/>
      <c r="J28" s="11"/>
    </row>
    <row r="29" spans="1:10" ht="12.75">
      <c r="A29" s="9">
        <v>16</v>
      </c>
      <c r="B29" s="11" t="s">
        <v>21</v>
      </c>
      <c r="C29" s="12">
        <f t="shared" si="0"/>
        <v>0</v>
      </c>
      <c r="D29" s="12">
        <f t="shared" si="1"/>
        <v>0</v>
      </c>
      <c r="E29" s="12">
        <v>0</v>
      </c>
      <c r="F29" s="12">
        <v>0</v>
      </c>
      <c r="G29" s="12">
        <v>0</v>
      </c>
      <c r="H29" s="12">
        <v>0</v>
      </c>
      <c r="I29" s="12">
        <v>232.4</v>
      </c>
      <c r="J29" s="12">
        <f>I29</f>
        <v>232.4</v>
      </c>
    </row>
    <row r="30" spans="1:10" ht="12.75">
      <c r="A30" s="9">
        <v>17</v>
      </c>
      <c r="B30" s="11" t="s">
        <v>23</v>
      </c>
      <c r="C30" s="12">
        <f t="shared" si="0"/>
        <v>1906</v>
      </c>
      <c r="D30" s="12">
        <f t="shared" si="1"/>
        <v>1906</v>
      </c>
      <c r="E30" s="12">
        <v>735.7</v>
      </c>
      <c r="F30" s="12">
        <v>735.7</v>
      </c>
      <c r="G30" s="12">
        <f>1167.8+2.5</f>
        <v>1170.3</v>
      </c>
      <c r="H30" s="12">
        <v>1170.3</v>
      </c>
      <c r="I30" s="12"/>
      <c r="J30" s="11"/>
    </row>
    <row r="31" spans="1:10" ht="12.75">
      <c r="A31" s="9">
        <v>18</v>
      </c>
      <c r="B31" s="11" t="s">
        <v>24</v>
      </c>
      <c r="C31" s="12">
        <f t="shared" si="0"/>
        <v>717.3000000000001</v>
      </c>
      <c r="D31" s="12">
        <f t="shared" si="1"/>
        <v>717.3</v>
      </c>
      <c r="E31" s="12">
        <v>0</v>
      </c>
      <c r="F31" s="12">
        <v>0</v>
      </c>
      <c r="G31" s="12">
        <f>715.7+1.6</f>
        <v>717.3000000000001</v>
      </c>
      <c r="H31" s="12">
        <v>717.3</v>
      </c>
      <c r="I31" s="12"/>
      <c r="J31" s="11"/>
    </row>
    <row r="32" spans="1:10" ht="12.75">
      <c r="A32" s="9">
        <v>19</v>
      </c>
      <c r="B32" s="11" t="s">
        <v>25</v>
      </c>
      <c r="C32" s="12">
        <f t="shared" si="0"/>
        <v>417.4</v>
      </c>
      <c r="D32" s="12">
        <f t="shared" si="1"/>
        <v>417.4</v>
      </c>
      <c r="E32" s="12">
        <v>0</v>
      </c>
      <c r="F32" s="12">
        <v>0</v>
      </c>
      <c r="G32" s="12">
        <f>416.5+0.9</f>
        <v>417.4</v>
      </c>
      <c r="H32" s="12">
        <v>417.4</v>
      </c>
      <c r="I32" s="12"/>
      <c r="J32" s="11"/>
    </row>
    <row r="33" spans="1:10" ht="12.75">
      <c r="A33" s="9">
        <v>20</v>
      </c>
      <c r="B33" s="11" t="s">
        <v>26</v>
      </c>
      <c r="C33" s="12">
        <f t="shared" si="0"/>
        <v>1437.4</v>
      </c>
      <c r="D33" s="12">
        <f t="shared" si="1"/>
        <v>1437.4</v>
      </c>
      <c r="E33" s="12">
        <v>809.1</v>
      </c>
      <c r="F33" s="12">
        <v>809.1</v>
      </c>
      <c r="G33" s="12">
        <f>640.9-12.6</f>
        <v>628.3</v>
      </c>
      <c r="H33" s="12">
        <v>628.3</v>
      </c>
      <c r="I33" s="12"/>
      <c r="J33" s="11"/>
    </row>
    <row r="34" spans="1:10" ht="12.75">
      <c r="A34" s="9">
        <v>22</v>
      </c>
      <c r="B34" s="11" t="s">
        <v>22</v>
      </c>
      <c r="C34" s="12">
        <f>E34+G34</f>
        <v>3664.5</v>
      </c>
      <c r="D34" s="12">
        <f t="shared" si="1"/>
        <v>3664.5</v>
      </c>
      <c r="E34" s="12">
        <v>0</v>
      </c>
      <c r="F34" s="12">
        <v>0</v>
      </c>
      <c r="G34" s="12">
        <f>3647.1+17.4</f>
        <v>3664.5</v>
      </c>
      <c r="H34" s="12">
        <v>3664.5</v>
      </c>
      <c r="I34" s="12"/>
      <c r="J34" s="11"/>
    </row>
    <row r="35" spans="1:10" ht="12.75">
      <c r="A35" s="9">
        <v>22</v>
      </c>
      <c r="B35" s="11" t="s">
        <v>27</v>
      </c>
      <c r="C35" s="12">
        <f>E35+G35</f>
        <v>3522.6000000000004</v>
      </c>
      <c r="D35" s="12">
        <f t="shared" si="1"/>
        <v>3522.6000000000004</v>
      </c>
      <c r="E35" s="12">
        <v>2653.8</v>
      </c>
      <c r="F35" s="12">
        <v>2653.8</v>
      </c>
      <c r="G35" s="12">
        <f>871.1-2.3</f>
        <v>868.8000000000001</v>
      </c>
      <c r="H35" s="12">
        <v>868.8</v>
      </c>
      <c r="I35" s="12"/>
      <c r="J35" s="11"/>
    </row>
    <row r="36" spans="1:10" s="16" customFormat="1" ht="12.75">
      <c r="A36" s="13"/>
      <c r="B36" s="14" t="s">
        <v>2</v>
      </c>
      <c r="C36" s="15">
        <f aca="true" t="shared" si="2" ref="C36:J36">SUM(C14:C35)</f>
        <v>42638.200000000004</v>
      </c>
      <c r="D36" s="15">
        <f t="shared" si="2"/>
        <v>42638.200000000004</v>
      </c>
      <c r="E36" s="15">
        <f t="shared" si="2"/>
        <v>22103.4</v>
      </c>
      <c r="F36" s="15">
        <f t="shared" si="2"/>
        <v>22103.4</v>
      </c>
      <c r="G36" s="15">
        <f t="shared" si="2"/>
        <v>20534.799999999996</v>
      </c>
      <c r="H36" s="15">
        <f t="shared" si="2"/>
        <v>20534.799999999996</v>
      </c>
      <c r="I36" s="15">
        <f t="shared" si="2"/>
        <v>232.4</v>
      </c>
      <c r="J36" s="15">
        <f t="shared" si="2"/>
        <v>232.4</v>
      </c>
    </row>
  </sheetData>
  <sheetProtection/>
  <mergeCells count="10">
    <mergeCell ref="G11:H11"/>
    <mergeCell ref="I10:J11"/>
    <mergeCell ref="A8:J8"/>
    <mergeCell ref="B10:B12"/>
    <mergeCell ref="A10:A12"/>
    <mergeCell ref="C10:D10"/>
    <mergeCell ref="C11:C12"/>
    <mergeCell ref="D11:D12"/>
    <mergeCell ref="E11:F11"/>
    <mergeCell ref="E10:H10"/>
  </mergeCells>
  <printOptions/>
  <pageMargins left="0.7874015748031497" right="0.7874015748031497" top="0.984251968503937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2013-03-29T01:06:38Z</cp:lastPrinted>
  <dcterms:created xsi:type="dcterms:W3CDTF">2005-12-24T03:34:22Z</dcterms:created>
  <dcterms:modified xsi:type="dcterms:W3CDTF">2013-09-18T02:29:21Z</dcterms:modified>
  <cp:category/>
  <cp:version/>
  <cp:contentType/>
  <cp:contentStatus/>
</cp:coreProperties>
</file>