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4425" windowWidth="15210" windowHeight="4935"/>
  </bookViews>
  <sheets>
    <sheet name="пр 4" sheetId="5" r:id="rId1"/>
    <sheet name="Лист1" sheetId="4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0" i="5" l="1"/>
  <c r="H19" i="5"/>
  <c r="H15" i="5"/>
  <c r="H14" i="5"/>
  <c r="H13" i="5"/>
  <c r="F9" i="4" l="1"/>
  <c r="E9" i="4"/>
  <c r="D9" i="4"/>
  <c r="D10" i="4" l="1"/>
  <c r="D7" i="4" s="1"/>
  <c r="F10" i="4"/>
  <c r="E10" i="4" l="1"/>
  <c r="E11" i="4" l="1"/>
  <c r="F11" i="4" s="1"/>
  <c r="F7" i="4" s="1"/>
  <c r="E7" i="4" l="1"/>
</calcChain>
</file>

<file path=xl/sharedStrings.xml><?xml version="1.0" encoding="utf-8"?>
<sst xmlns="http://schemas.openxmlformats.org/spreadsheetml/2006/main" count="685" uniqueCount="252">
  <si>
    <t>(тыс.руб.)</t>
  </si>
  <si>
    <t>Показатели бюджетной классификации по доходам</t>
  </si>
  <si>
    <t xml:space="preserve">Наименование  </t>
  </si>
  <si>
    <t>Код</t>
  </si>
  <si>
    <t>Адм</t>
  </si>
  <si>
    <t>Вид</t>
  </si>
  <si>
    <t>Эл.</t>
  </si>
  <si>
    <t>Под- вид</t>
  </si>
  <si>
    <t>КОСГУ</t>
  </si>
  <si>
    <t>ДОХОДЫ ВСЕГО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</si>
  <si>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</si>
  <si>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</si>
  <si>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</si>
  <si>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</si>
  <si>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</si>
  <si>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</si>
  <si>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182</t>
  </si>
  <si>
    <t>10100000</t>
  </si>
  <si>
    <t>Налог на прибыль организаций</t>
  </si>
  <si>
    <t>10101000</t>
  </si>
  <si>
    <t>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</si>
  <si>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</si>
  <si>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</t>
  </si>
  <si>
    <t>02</t>
  </si>
  <si>
    <t>Налог на прибыль организаций, зачисляемый в бюджеты субъектов Российской Федерации</t>
  </si>
  <si>
    <t>10101012</t>
  </si>
  <si>
    <t>1000</t>
  </si>
  <si>
    <t>Налог на доходы физических лиц</t>
  </si>
  <si>
    <t>10102000</t>
  </si>
  <si>
    <t>01</t>
  </si>
  <si>
    <t>10102010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</si>
  <si>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</si>
  <si>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</si>
  <si>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</si>
  <si>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</t>
  </si>
  <si>
    <t>10102040</t>
  </si>
  <si>
    <t>НАЛОГИ НА ТОВАРЫ, ВВОЗИМЫЕ НА ТЕРРИТОРИЮ РОССИЙСКОЙ ФЕДЕРАЦИИ</t>
  </si>
  <si>
    <t>10300000</t>
  </si>
  <si>
    <t>Акцизы по подакцизным товарам (продукции), производимым на территории Российской Федерации</t>
  </si>
  <si>
    <t>860</t>
  </si>
  <si>
    <t>10302000</t>
  </si>
  <si>
    <t>Доходы от уплаты акцизов на дизельное топливо, зачисляемые в консолидированные бюджеты субъектов Российской Федерации</t>
  </si>
  <si>
    <t>10302230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</si>
  <si>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</si>
  <si>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10302240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</si>
  <si>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</si>
  <si>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10302250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</si>
  <si>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</si>
  <si>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10302260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</si>
  <si>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</si>
  <si>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</si>
  <si>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</si>
  <si>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</si>
  <si>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10502010</t>
  </si>
  <si>
    <t>Единый сельскохозяйственный налог</t>
  </si>
  <si>
    <t>10503000</t>
  </si>
  <si>
    <t>10503010</t>
  </si>
  <si>
    <t>Налог, взимаемый в связи с применением патентной системы налогообложения</t>
  </si>
  <si>
    <t>10504000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</si>
  <si>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</si>
  <si>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</si>
  <si>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</si>
  <si>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</si>
  <si>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</t>
  </si>
  <si>
    <t>10803000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</si>
  <si>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Российской Федерации )</t>
  </si>
  <si>
    <t>10803010</t>
  </si>
  <si>
    <t>005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</si>
  <si>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</si>
  <si>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</si>
  <si>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</si>
  <si>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</si>
  <si>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</si>
  <si>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</si>
  <si>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</si>
  <si>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</si>
  <si>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</si>
  <si>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</si>
  <si>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</si>
  <si>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</si>
  <si>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</si>
  <si>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</si>
  <si>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</si>
  <si>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</si>
  <si>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</si>
  <si>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</si>
  <si>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</si>
  <si>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</si>
  <si>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</si>
  <si>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</si>
  <si>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048</t>
  </si>
  <si>
    <t>11201000</t>
  </si>
  <si>
    <t>Плата за выбросы загрязняющих веществ в атмосферный воздух стационарными объектами</t>
  </si>
  <si>
    <t>11201010</t>
  </si>
  <si>
    <t>6000</t>
  </si>
  <si>
    <t>Плата за выбросы загрязняющих веществ в атмосферный воздух передвижными объектами</t>
  </si>
  <si>
    <t>11201020</t>
  </si>
  <si>
    <t>Плата за выбросы загрязняющих веществ в водные объекты</t>
  </si>
  <si>
    <t>11201030</t>
  </si>
  <si>
    <t>Плата за размещение отходов производства и потребления</t>
  </si>
  <si>
    <t>11201040</t>
  </si>
  <si>
    <t>ДОХОДЫ ОТ ОКАЗАНИЯ ПЛАТНЫХ УСЛУГ (РАБОТ) И КОМПЕНСАЦИИ ЗАТРАТ ГОСУДАРСТВА</t>
  </si>
  <si>
    <t>11300000</t>
  </si>
  <si>
    <t>Доходы от оказания платных услуг (работ)</t>
  </si>
  <si>
    <t>11301000</t>
  </si>
  <si>
    <t>130</t>
  </si>
  <si>
    <t>Прочие доходы от оказания платных услуг (работ)</t>
  </si>
  <si>
    <t>11301990</t>
  </si>
  <si>
    <t>Прочие доходы от оказания платных услуг (работ) получателями средств бюджетов муниципальных районов</t>
  </si>
  <si>
    <t>11301995</t>
  </si>
  <si>
    <t>880</t>
  </si>
  <si>
    <t>ДОХОДЫ ОТ ПРОДАЖИ МАТЕРИАЛЬНЫХ И НЕМАТЕРИАЛЬНЫХ АКТИВОВ</t>
  </si>
  <si>
    <t>11400000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</si>
  <si>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</si>
  <si>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</si>
  <si>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</si>
  <si>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</si>
  <si>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</si>
  <si>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</si>
  <si>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</si>
  <si>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</si>
  <si>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</t>
  </si>
  <si>
    <t>430</t>
  </si>
  <si>
    <t>Доходы от продажи земельных участков, государственная собственность на которые не разграничена</t>
  </si>
  <si>
    <t>11406010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</si>
  <si>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</si>
  <si>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</t>
  </si>
  <si>
    <t>ШТРАФЫ, САНКЦИИ, ВОЗМЕЩЕНИЕ УЩЕРБА</t>
  </si>
  <si>
    <t>11600000</t>
  </si>
  <si>
    <t>Денежные взыскания (штрафы) за нарушение земельного законодательства</t>
  </si>
  <si>
    <t>321</t>
  </si>
  <si>
    <t>11625060</t>
  </si>
  <si>
    <t>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</si>
  <si>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</si>
  <si>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</si>
  <si>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</t>
  </si>
  <si>
    <t>11633050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</si>
  <si>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</si>
  <si>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</t>
  </si>
  <si>
    <t>11643000</t>
  </si>
  <si>
    <t>Прочие поступления от денежных взысканий (штрафов) и иных сумм в возмещение ущерба</t>
  </si>
  <si>
    <t>11690000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</si>
  <si>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</si>
  <si>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11690050</t>
  </si>
  <si>
    <t>081</t>
  </si>
  <si>
    <t>106</t>
  </si>
  <si>
    <t>192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</si>
  <si>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</si>
  <si>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</si>
  <si>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</si>
  <si>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</si>
  <si>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</si>
  <si>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</si>
  <si>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151</t>
  </si>
  <si>
    <t>Дотации на выравнивание бюджетной обеспеченности</t>
  </si>
  <si>
    <t>20201001</t>
  </si>
  <si>
    <t>Дотации бюджетам муниципальных районов на выравнивание  бюджетной обеспеченности</t>
  </si>
  <si>
    <t>0101</t>
  </si>
  <si>
    <t>Дотации бюджетам на поддержку мер по обеспечению сбалансированности бюджетов</t>
  </si>
  <si>
    <t>20201003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</si>
  <si>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</si>
  <si>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</si>
  <si>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20202999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</si>
  <si>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</si>
  <si>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7456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</si>
  <si>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</si>
  <si>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7511</t>
  </si>
  <si>
    <t xml:space="preserve"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
</t>
  </si>
  <si>
    <t>7555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</si>
  <si>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</si>
  <si>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7582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</si>
  <si>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</si>
  <si>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7583</t>
  </si>
  <si>
    <t xml:space="preserve">Субвенции бюджетам субъектов Российской Федерации и муниципальных образований </t>
  </si>
  <si>
    <t>20203000</t>
  </si>
  <si>
    <t>Субвенции бюджетам муниципальных районов на оплату жилищно-коммунальных услуг отдельным категориям граждан</t>
  </si>
  <si>
    <t>20203001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</si>
  <si>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</si>
  <si>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</si>
  <si>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</si>
  <si>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</si>
  <si>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крае»), с учетом расходов на доставку и пересылку,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</si>
  <si>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</si>
  <si>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20203034</t>
  </si>
  <si>
    <t>0432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</si>
  <si>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системы социальной поддержки населения»</t>
  </si>
  <si>
    <t>7513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</si>
  <si>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</si>
  <si>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7514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</si>
  <si>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</si>
  <si>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7517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</si>
  <si>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</si>
  <si>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</si>
  <si>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</si>
  <si>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7519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</si>
  <si>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</si>
  <si>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7552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</si>
  <si>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</si>
  <si>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</si>
  <si>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</si>
  <si>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</si>
  <si>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</si>
  <si>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</si>
  <si>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</si>
  <si>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7588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</si>
  <si>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</si>
  <si>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7601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</si>
  <si>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</si>
  <si>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7604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</si>
  <si>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</si>
  <si>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</si>
  <si>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</si>
  <si>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</si>
  <si>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</si>
  <si>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</si>
  <si>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>017</t>
  </si>
  <si>
    <t>(тыс.рублей)</t>
  </si>
  <si>
    <t>Доходы районного бюджета на 2015 год и плановый период  2016- 2017 годов</t>
  </si>
  <si>
    <t>Всего консолидируемый бюджет</t>
  </si>
  <si>
    <t>Налоговые и неналоговые доходы районного бюджета</t>
  </si>
  <si>
    <t>Безвозмездные поступления от других бюджетов бюджетной системы РФ в районный бюджет</t>
  </si>
  <si>
    <t>Итого районный бюджет</t>
  </si>
  <si>
    <t xml:space="preserve">Налоговые и неналоговые доходы  муниципальных образований района  </t>
  </si>
  <si>
    <t>Исполнитель  Тимофеева Л.Н.</t>
  </si>
  <si>
    <t>2015 г</t>
  </si>
  <si>
    <t>2016г</t>
  </si>
  <si>
    <t>2017г</t>
  </si>
  <si>
    <t>Прогноз доходов консолидируемого бюджета Курагинского района на 2015-2017 годы</t>
  </si>
  <si>
    <t>Денежные взыскания (штрафы) за нарушение законодательства Российской Федерации об охране и использовании животного мира</t>
  </si>
  <si>
    <t>030</t>
  </si>
  <si>
    <t>11625030</t>
  </si>
  <si>
    <t>069</t>
  </si>
  <si>
    <t>177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</si>
  <si>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</si>
  <si>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20204025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</si>
  <si>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</si>
  <si>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</si>
  <si>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8000</t>
  </si>
  <si>
    <t>9000</t>
  </si>
  <si>
    <t>20203119</t>
  </si>
  <si>
    <t xml:space="preserve"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2014 год и плановый период 2015-2016 годов </t>
  </si>
  <si>
    <t>Субвенции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 от 20 августа 2004 года № 113-ФЗ «О присяжных заседателях федеральных судов общей юрисдикции в Российской Федерации» на 2016 год</t>
  </si>
  <si>
    <t>20203007</t>
  </si>
  <si>
    <t>Утверждено
на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</si>
  <si>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</si>
  <si>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</si>
  <si>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 xml:space="preserve">к решению районного Совета депутатов </t>
  </si>
  <si>
    <t>от_________________________</t>
  </si>
  <si>
    <t xml:space="preserve">"О районном бюджете на 2015 год и </t>
  </si>
  <si>
    <t>плановый период 2016-2017 годов"</t>
  </si>
  <si>
    <t>Приложение № 4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</si>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</sst>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#,##0"/>
    <numFmt numFmtId="165" formatCode="#,##0.0"/>
    <numFmt numFmtId="166" formatCode="0.0"/>
    <numFmt numFmtId="167" formatCode="[$-419]#,##0.0"/>
  </numFmts>
  <fonts count="10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5" fillId="0" borderId="0" xfId="1" applyFont="1" applyAlignment="1" applyProtection="1">
      <alignment horizontal="center" vertical="top"/>
      <protection locked="0"/>
    </xf>
    <xf numFmtId="164" fontId="5" fillId="0" borderId="1" xfId="1" applyFont="1" applyBorder="1" applyAlignment="1" applyProtection="1">
      <alignment horizontal="left" vertical="top"/>
      <protection locked="0"/>
    </xf>
    <xf numFmtId="164" fontId="3" fillId="0" borderId="1" xfId="1" applyFont="1" applyBorder="1" applyAlignment="1" applyProtection="1">
      <alignment horizontal="center" vertical="top"/>
      <protection locked="0"/>
    </xf>
    <xf numFmtId="164" fontId="3" fillId="0" borderId="1" xfId="1" applyFont="1" applyBorder="1" applyAlignment="1" applyProtection="1">
      <alignment horizontal="left" vertical="top" wrapText="1"/>
      <protection locked="0"/>
    </xf>
    <xf numFmtId="165" fontId="5" fillId="0" borderId="1" xfId="1" applyNumberFormat="1" applyFont="1" applyBorder="1" applyAlignment="1" applyProtection="1">
      <alignment horizontal="right" vertical="top" wrapText="1"/>
      <protection locked="0"/>
    </xf>
    <xf numFmtId="164" fontId="5" fillId="0" borderId="1" xfId="1" applyFont="1" applyBorder="1" applyAlignment="1" applyProtection="1">
      <alignment horizontal="left" vertical="top" wrapText="1"/>
      <protection locked="0"/>
    </xf>
    <xf numFmtId="165" fontId="5" fillId="0" borderId="1" xfId="1" applyNumberFormat="1" applyFont="1" applyBorder="1" applyAlignment="1" applyProtection="1">
      <alignment horizontal="right" vertical="center" wrapText="1"/>
      <protection locked="0"/>
    </xf>
    <xf numFmtId="164" fontId="5" fillId="0" borderId="1" xfId="1" applyFont="1" applyBorder="1" applyAlignment="1" applyProtection="1">
      <alignment horizontal="center" vertical="top"/>
      <protection locked="0"/>
    </xf>
    <xf numFmtId="164" fontId="5" fillId="0" borderId="0" xfId="1" applyFont="1" applyAlignment="1" applyProtection="1">
      <alignment horizontal="left" vertical="top"/>
      <protection locked="0"/>
    </xf>
    <xf numFmtId="164" fontId="3" fillId="0" borderId="0" xfId="1" applyFont="1" applyAlignment="1" applyProtection="1">
      <protection locked="0"/>
    </xf>
    <xf numFmtId="164" fontId="5" fillId="0" borderId="0" xfId="1" applyFont="1" applyAlignment="1" applyProtection="1">
      <alignment vertical="top"/>
      <protection locked="0"/>
    </xf>
    <xf numFmtId="164" fontId="2" fillId="0" borderId="0" xfId="0" applyNumberFormat="1" applyFont="1"/>
    <xf numFmtId="0" fontId="2" fillId="0" borderId="0" xfId="0" applyFont="1"/>
    <xf numFmtId="165" fontId="2" fillId="0" borderId="2" xfId="0" applyNumberFormat="1" applyFont="1" applyBorder="1"/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right" vertical="center"/>
    </xf>
    <xf numFmtId="0" fontId="4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2" fillId="0" borderId="0" xfId="0" applyNumberFormat="1" applyFont="1"/>
    <xf numFmtId="1" fontId="2" fillId="0" borderId="2" xfId="0" applyNumberFormat="1" applyFont="1" applyBorder="1" applyAlignment="1">
      <alignment horizontal="center" vertical="center"/>
    </xf>
    <xf numFmtId="164" fontId="5" fillId="0" borderId="1" xfId="1" applyFont="1" applyFill="1" applyBorder="1" applyAlignment="1" applyProtection="1">
      <alignment horizontal="left" vertical="top" wrapText="1"/>
      <protection locked="0"/>
    </xf>
    <xf numFmtId="165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0" xfId="1" applyFont="1" applyFill="1" applyBorder="1" applyAlignment="1" applyProtection="1">
      <alignment horizontal="center" wrapText="1"/>
      <protection locked="0"/>
    </xf>
    <xf numFmtId="167" fontId="2" fillId="0" borderId="0" xfId="0" applyNumberFormat="1" applyFont="1"/>
    <xf numFmtId="49" fontId="9" fillId="0" borderId="2" xfId="0" applyNumberFormat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25"/>
  <sheetViews>
    <sheetView tabSelected="1" zoomScale="90" zoomScaleNormal="90" workbookViewId="0">
      <selection activeCell="N13" sqref="N13"/>
    </sheetView>
  </sheetViews>
  <sheetFormatPr defaultRowHeight="15.75" x14ac:dyDescent="0.25"/>
  <cols>
    <col min="1" max="1" width="3.875" style="30" customWidth="1"/>
    <col min="2" max="2" width="31.375" style="13" customWidth="1"/>
    <col min="3" max="3" width="4.25" style="18" customWidth="1"/>
    <col min="4" max="4" width="8.375" style="18" customWidth="1"/>
    <col min="5" max="5" width="3.375" style="18" customWidth="1"/>
    <col min="6" max="6" width="4.375" style="18" customWidth="1"/>
    <col min="7" max="7" width="3.625" style="18" customWidth="1"/>
    <col min="8" max="10" width="10.25" style="13" customWidth="1"/>
    <col min="11" max="11" width="9" style="13"/>
    <col min="12" max="12" width="11.25" style="13" customWidth="1"/>
    <col min="13" max="13" width="9" style="13"/>
    <col min="14" max="14" width="16.5" style="13" customWidth="1"/>
    <col min="15" max="16384" width="9" style="13"/>
  </cols>
  <sheetData>
    <row r="1" spans="1:1023" x14ac:dyDescent="0.25">
      <c r="B1" s="12"/>
      <c r="C1" s="16"/>
      <c r="D1" s="16"/>
      <c r="E1" s="16"/>
      <c r="F1" s="16"/>
      <c r="G1" s="16"/>
      <c r="H1" s="27"/>
      <c r="I1" s="27"/>
      <c r="J1" s="28" t="s">
        <v>250</v>
      </c>
      <c r="K1" s="12"/>
      <c r="L1" s="12"/>
      <c r="M1" s="12"/>
      <c r="N1" s="12"/>
      <c r="O1" s="12"/>
      <c r="P1" s="12"/>
      <c r="Q1" s="12"/>
      <c r="R1" s="12"/>
    </row>
    <row r="2" spans="1:1023" x14ac:dyDescent="0.25">
      <c r="B2" s="12"/>
      <c r="C2" s="16"/>
      <c r="D2" s="16"/>
      <c r="E2" s="16"/>
      <c r="F2" s="16"/>
      <c r="G2" s="16"/>
      <c r="H2" s="27"/>
      <c r="I2" s="27"/>
      <c r="J2" s="29" t="s">
        <v>246</v>
      </c>
      <c r="K2" s="12"/>
      <c r="L2" s="12"/>
      <c r="M2" s="12"/>
      <c r="N2" s="12"/>
      <c r="O2" s="12"/>
      <c r="P2" s="12"/>
      <c r="Q2" s="12"/>
      <c r="R2" s="12"/>
    </row>
    <row r="3" spans="1:1023" x14ac:dyDescent="0.25">
      <c r="B3" s="12"/>
      <c r="C3" s="16"/>
      <c r="D3" s="16"/>
      <c r="E3" s="16"/>
      <c r="F3" s="16"/>
      <c r="G3" s="16"/>
      <c r="H3" s="27"/>
      <c r="I3" s="27"/>
      <c r="J3" s="29" t="s">
        <v>247</v>
      </c>
      <c r="K3" s="12"/>
      <c r="L3" s="12"/>
      <c r="M3" s="12"/>
      <c r="N3" s="12"/>
      <c r="O3" s="12"/>
      <c r="P3" s="12"/>
      <c r="Q3" s="12"/>
      <c r="R3" s="12"/>
    </row>
    <row r="4" spans="1:1023" x14ac:dyDescent="0.25">
      <c r="B4" s="12"/>
      <c r="C4" s="16"/>
      <c r="D4" s="16"/>
      <c r="E4" s="16"/>
      <c r="F4" s="16"/>
      <c r="G4" s="16"/>
      <c r="H4" s="27"/>
      <c r="I4" s="27"/>
      <c r="J4" s="29" t="s">
        <v>248</v>
      </c>
      <c r="K4" s="12"/>
      <c r="L4" s="12"/>
      <c r="M4" s="12"/>
      <c r="N4" s="12"/>
      <c r="O4" s="12"/>
      <c r="P4" s="12"/>
      <c r="Q4" s="12"/>
      <c r="R4" s="12"/>
    </row>
    <row r="5" spans="1:1023" x14ac:dyDescent="0.25">
      <c r="B5" s="12"/>
      <c r="C5" s="16"/>
      <c r="D5" s="16"/>
      <c r="E5" s="16"/>
      <c r="F5" s="16"/>
      <c r="G5" s="16"/>
      <c r="H5" s="27"/>
      <c r="I5" s="27"/>
      <c r="J5" s="29" t="s">
        <v>249</v>
      </c>
      <c r="K5" s="12"/>
      <c r="L5" s="12"/>
      <c r="M5" s="12"/>
      <c r="N5" s="12"/>
      <c r="O5" s="12"/>
      <c r="P5" s="12"/>
      <c r="Q5" s="12"/>
      <c r="R5" s="12"/>
    </row>
    <row r="6" spans="1:1023" x14ac:dyDescent="0.25">
      <c r="B6" s="12"/>
      <c r="C6" s="16"/>
      <c r="D6" s="16"/>
      <c r="E6" s="16"/>
      <c r="F6" s="16"/>
      <c r="G6" s="16"/>
      <c r="H6" s="27"/>
      <c r="I6" s="27"/>
      <c r="J6" s="29"/>
      <c r="K6" s="12"/>
      <c r="L6" s="12"/>
      <c r="M6" s="12"/>
      <c r="N6" s="12"/>
      <c r="O6" s="12"/>
      <c r="P6" s="12"/>
      <c r="Q6" s="12"/>
      <c r="R6" s="12"/>
    </row>
    <row r="7" spans="1:1023" ht="18.75" x14ac:dyDescent="0.3">
      <c r="B7" s="42" t="s">
        <v>217</v>
      </c>
      <c r="C7" s="42"/>
      <c r="D7" s="42"/>
      <c r="E7" s="42"/>
      <c r="F7" s="42"/>
      <c r="G7" s="42"/>
      <c r="H7" s="42"/>
      <c r="I7" s="42"/>
      <c r="J7" s="42"/>
      <c r="K7" s="12"/>
      <c r="L7" s="12"/>
      <c r="M7" s="12"/>
      <c r="N7" s="12"/>
      <c r="O7" s="12"/>
      <c r="P7" s="12"/>
      <c r="Q7" s="12"/>
      <c r="R7" s="12"/>
    </row>
    <row r="8" spans="1:1023" x14ac:dyDescent="0.25">
      <c r="B8" s="12"/>
      <c r="C8" s="16"/>
      <c r="D8" s="16"/>
      <c r="E8" s="16"/>
      <c r="F8" s="16"/>
      <c r="G8" s="16"/>
      <c r="H8" s="12"/>
      <c r="I8" s="12"/>
      <c r="J8" s="12" t="s">
        <v>0</v>
      </c>
      <c r="K8" s="12"/>
      <c r="L8" s="12"/>
      <c r="M8" s="12"/>
      <c r="N8" s="12"/>
      <c r="O8" s="12"/>
      <c r="P8" s="12"/>
      <c r="Q8" s="12"/>
      <c r="R8" s="12"/>
    </row>
    <row r="9" spans="1:1023" x14ac:dyDescent="0.25">
      <c r="A9" s="35" t="s">
        <v>251</v>
      </c>
      <c r="B9" s="43" t="s">
        <v>1</v>
      </c>
      <c r="C9" s="44"/>
      <c r="D9" s="44"/>
      <c r="E9" s="44"/>
      <c r="F9" s="44"/>
      <c r="G9" s="44"/>
      <c r="H9" s="49" t="s">
        <v>243</v>
      </c>
      <c r="I9" s="49" t="s">
        <v>243</v>
      </c>
      <c r="J9" s="49" t="s">
        <v>243</v>
      </c>
      <c r="K9" s="12"/>
      <c r="L9" s="12"/>
      <c r="M9" s="12"/>
      <c r="N9" s="12"/>
      <c r="O9" s="12"/>
      <c r="P9" s="12"/>
      <c r="Q9" s="12"/>
      <c r="R9" s="12"/>
    </row>
    <row r="10" spans="1:1023" x14ac:dyDescent="0.25">
      <c r="A10" s="36"/>
      <c r="B10" s="45" t="s">
        <v>2</v>
      </c>
      <c r="C10" s="38" t="s">
        <v>3</v>
      </c>
      <c r="D10" s="38"/>
      <c r="E10" s="38"/>
      <c r="F10" s="38"/>
      <c r="G10" s="38"/>
      <c r="H10" s="49"/>
      <c r="I10" s="49"/>
      <c r="J10" s="49"/>
      <c r="K10" s="12"/>
      <c r="L10" s="12"/>
      <c r="M10" s="12"/>
      <c r="N10" s="12"/>
      <c r="O10" s="12"/>
      <c r="P10" s="12"/>
      <c r="Q10" s="12"/>
      <c r="R10" s="12"/>
    </row>
    <row r="11" spans="1:1023" x14ac:dyDescent="0.25">
      <c r="A11" s="37"/>
      <c r="B11" s="46"/>
      <c r="C11" s="15" t="s">
        <v>4</v>
      </c>
      <c r="D11" s="15" t="s">
        <v>5</v>
      </c>
      <c r="E11" s="15" t="s">
        <v>6</v>
      </c>
      <c r="F11" s="15" t="s">
        <v>7</v>
      </c>
      <c r="G11" s="15" t="s">
        <v>8</v>
      </c>
      <c r="H11" s="49"/>
      <c r="I11" s="49"/>
      <c r="J11" s="4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</row>
    <row r="12" spans="1:1023" s="21" customFormat="1" x14ac:dyDescent="0.25">
      <c r="A12" s="31">
        <v>1</v>
      </c>
      <c r="B12" s="19">
        <v>1</v>
      </c>
      <c r="C12" s="39">
        <v>2</v>
      </c>
      <c r="D12" s="40"/>
      <c r="E12" s="40"/>
      <c r="F12" s="40"/>
      <c r="G12" s="41"/>
      <c r="H12" s="19">
        <v>3</v>
      </c>
      <c r="I12" s="19">
        <v>4</v>
      </c>
      <c r="J12" s="19">
        <v>5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</row>
    <row r="13" spans="1:1023" x14ac:dyDescent="0.25">
      <c r="A13" s="31">
        <v>2</v>
      </c>
      <c r="B13" s="22" t="s">
        <v>9</v>
      </c>
      <c r="C13" s="15"/>
      <c r="D13" s="15"/>
      <c r="E13" s="15"/>
      <c r="F13" s="15"/>
      <c r="G13" s="15"/>
      <c r="H13" s="14">
        <f>1113285.91+10000</f>
        <v>1123285.9099999999</v>
      </c>
      <c r="I13" s="14">
        <v>1050398.03</v>
      </c>
      <c r="J13" s="14">
        <v>1055151.8819200001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</row>
    <row r="14" spans="1:1023" ht="31.5" x14ac:dyDescent="0.25">
      <c r="A14" s="31">
        <v>3</v>
      </c>
      <c r="B14" s="22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11</v>
      </c>
      <c r="H14" s="26">
        <f>115978.87+10000</f>
        <v>125978.87</v>
      </c>
      <c r="I14" s="26">
        <v>121061.39</v>
      </c>
      <c r="J14" s="26">
        <v>126912.84192000001</v>
      </c>
      <c r="K14" s="12"/>
      <c r="L14" s="48"/>
      <c r="M14" s="12"/>
      <c r="N14" s="48"/>
      <c r="O14" s="12"/>
      <c r="P14" s="12"/>
      <c r="Q14" s="12"/>
      <c r="R14" s="12"/>
    </row>
    <row r="15" spans="1:1023" ht="18.75" customHeight="1" x14ac:dyDescent="0.25">
      <c r="A15" s="31">
        <v>4</v>
      </c>
      <c r="B15" s="22" t="s">
        <v>15</v>
      </c>
      <c r="C15" s="17" t="s">
        <v>16</v>
      </c>
      <c r="D15" s="17" t="s">
        <v>17</v>
      </c>
      <c r="E15" s="17" t="s">
        <v>13</v>
      </c>
      <c r="F15" s="17" t="s">
        <v>14</v>
      </c>
      <c r="G15" s="17" t="s">
        <v>11</v>
      </c>
      <c r="H15" s="26">
        <f>68768.4+10000</f>
        <v>78768.399999999994</v>
      </c>
      <c r="I15" s="26">
        <v>72639.78</v>
      </c>
      <c r="J15" s="26">
        <v>77486.59</v>
      </c>
      <c r="K15" s="12"/>
      <c r="L15" s="12"/>
      <c r="M15" s="12"/>
      <c r="N15" s="12"/>
      <c r="O15" s="12"/>
      <c r="P15" s="12"/>
      <c r="Q15" s="12"/>
      <c r="R15" s="12"/>
    </row>
    <row r="16" spans="1:1023" ht="17.25" customHeight="1" x14ac:dyDescent="0.25">
      <c r="A16" s="31">
        <v>5</v>
      </c>
      <c r="B16" s="22" t="s">
        <v>18</v>
      </c>
      <c r="C16" s="17" t="s">
        <v>16</v>
      </c>
      <c r="D16" s="17" t="s">
        <v>19</v>
      </c>
      <c r="E16" s="17" t="s">
        <v>13</v>
      </c>
      <c r="F16" s="17" t="s">
        <v>14</v>
      </c>
      <c r="G16" s="17" t="s">
        <v>20</v>
      </c>
      <c r="H16" s="26">
        <v>940</v>
      </c>
      <c r="I16" s="26">
        <v>1010</v>
      </c>
      <c r="J16" s="26">
        <v>1015</v>
      </c>
      <c r="K16" s="12"/>
      <c r="L16" s="12"/>
      <c r="M16" s="12"/>
      <c r="N16" s="12"/>
      <c r="O16" s="12"/>
      <c r="P16" s="12"/>
      <c r="Q16" s="12"/>
      <c r="R16" s="12"/>
    </row>
    <row r="17" spans="1:18" ht="58.5" customHeight="1" x14ac:dyDescent="0.25">
      <c r="A17" s="31">
        <v>6</v>
      </c>
      <c r="B17" s="22" t="s">
        <v>21</v>
      </c>
      <c r="C17" s="17" t="s">
        <v>16</v>
      </c>
      <c r="D17" s="17" t="s">
        <v>22</v>
      </c>
      <c r="E17" s="17" t="s">
        <v>23</v>
      </c>
      <c r="F17" s="17" t="s">
        <v>14</v>
      </c>
      <c r="G17" s="17" t="s">
        <v>20</v>
      </c>
      <c r="H17" s="26">
        <v>940</v>
      </c>
      <c r="I17" s="26">
        <v>1010</v>
      </c>
      <c r="J17" s="26">
        <v>1015</v>
      </c>
      <c r="K17" s="12"/>
      <c r="L17" s="12"/>
      <c r="M17" s="12"/>
      <c r="N17" s="12"/>
      <c r="O17" s="12"/>
      <c r="P17" s="12"/>
      <c r="Q17" s="12"/>
      <c r="R17" s="12"/>
    </row>
    <row r="18" spans="1:18" ht="48" customHeight="1" x14ac:dyDescent="0.25">
      <c r="A18" s="31">
        <v>7</v>
      </c>
      <c r="B18" s="22" t="s">
        <v>24</v>
      </c>
      <c r="C18" s="17" t="s">
        <v>16</v>
      </c>
      <c r="D18" s="17" t="s">
        <v>25</v>
      </c>
      <c r="E18" s="17" t="s">
        <v>23</v>
      </c>
      <c r="F18" s="17" t="s">
        <v>26</v>
      </c>
      <c r="G18" s="17" t="s">
        <v>20</v>
      </c>
      <c r="H18" s="26">
        <v>940</v>
      </c>
      <c r="I18" s="26">
        <v>1010</v>
      </c>
      <c r="J18" s="26">
        <v>1015</v>
      </c>
    </row>
    <row r="19" spans="1:18" ht="16.5" customHeight="1" x14ac:dyDescent="0.25">
      <c r="A19" s="31">
        <v>8</v>
      </c>
      <c r="B19" s="22" t="s">
        <v>27</v>
      </c>
      <c r="C19" s="17" t="s">
        <v>16</v>
      </c>
      <c r="D19" s="17" t="s">
        <v>28</v>
      </c>
      <c r="E19" s="17" t="s">
        <v>29</v>
      </c>
      <c r="F19" s="17" t="s">
        <v>14</v>
      </c>
      <c r="G19" s="17" t="s">
        <v>20</v>
      </c>
      <c r="H19" s="26">
        <f>67828.4+10000</f>
        <v>77828.399999999994</v>
      </c>
      <c r="I19" s="26">
        <v>71629.78</v>
      </c>
      <c r="J19" s="26">
        <v>76471.59</v>
      </c>
    </row>
    <row r="20" spans="1:18" ht="124.5" customHeight="1" x14ac:dyDescent="0.25">
      <c r="A20" s="31">
        <v>9</v>
      </c>
      <c r="B20" s="22" t="s">
        <v>244</v>
      </c>
      <c r="C20" s="17" t="s">
        <v>16</v>
      </c>
      <c r="D20" s="17" t="s">
        <v>30</v>
      </c>
      <c r="E20" s="17" t="s">
        <v>29</v>
      </c>
      <c r="F20" s="17" t="s">
        <v>26</v>
      </c>
      <c r="G20" s="17" t="s">
        <v>20</v>
      </c>
      <c r="H20" s="26">
        <f>67384.3+10000</f>
        <v>77384.3</v>
      </c>
      <c r="I20" s="26">
        <v>71170.080000000002</v>
      </c>
      <c r="J20" s="26">
        <v>75972.39</v>
      </c>
    </row>
    <row r="21" spans="1:18" ht="206.25" customHeight="1" x14ac:dyDescent="0.25">
      <c r="A21" s="31">
        <v>10</v>
      </c>
      <c r="B21" s="22" t="s">
        <v>31</v>
      </c>
      <c r="C21" s="17" t="s">
        <v>16</v>
      </c>
      <c r="D21" s="17" t="s">
        <v>32</v>
      </c>
      <c r="E21" s="17" t="s">
        <v>29</v>
      </c>
      <c r="F21" s="17" t="s">
        <v>26</v>
      </c>
      <c r="G21" s="17" t="s">
        <v>20</v>
      </c>
      <c r="H21" s="26">
        <v>171.3</v>
      </c>
      <c r="I21" s="26">
        <v>182</v>
      </c>
      <c r="J21" s="26">
        <v>197.6</v>
      </c>
    </row>
    <row r="22" spans="1:18" ht="82.5" customHeight="1" x14ac:dyDescent="0.25">
      <c r="A22" s="31">
        <v>11</v>
      </c>
      <c r="B22" s="22" t="s">
        <v>33</v>
      </c>
      <c r="C22" s="17" t="s">
        <v>16</v>
      </c>
      <c r="D22" s="17" t="s">
        <v>34</v>
      </c>
      <c r="E22" s="17" t="s">
        <v>29</v>
      </c>
      <c r="F22" s="17" t="s">
        <v>26</v>
      </c>
      <c r="G22" s="17" t="s">
        <v>20</v>
      </c>
      <c r="H22" s="26">
        <v>182</v>
      </c>
      <c r="I22" s="26">
        <v>196.7</v>
      </c>
      <c r="J22" s="26">
        <v>214.4</v>
      </c>
    </row>
    <row r="23" spans="1:18" ht="171" customHeight="1" x14ac:dyDescent="0.25">
      <c r="A23" s="31">
        <v>12</v>
      </c>
      <c r="B23" s="22" t="s">
        <v>245</v>
      </c>
      <c r="C23" s="17" t="s">
        <v>16</v>
      </c>
      <c r="D23" s="17" t="s">
        <v>35</v>
      </c>
      <c r="E23" s="17" t="s">
        <v>29</v>
      </c>
      <c r="F23" s="17" t="s">
        <v>26</v>
      </c>
      <c r="G23" s="17" t="s">
        <v>20</v>
      </c>
      <c r="H23" s="26">
        <v>90.8</v>
      </c>
      <c r="I23" s="26">
        <v>81</v>
      </c>
      <c r="J23" s="26">
        <v>87.2</v>
      </c>
    </row>
    <row r="24" spans="1:18" ht="50.25" customHeight="1" x14ac:dyDescent="0.25">
      <c r="A24" s="31">
        <v>13</v>
      </c>
      <c r="B24" s="22" t="s">
        <v>36</v>
      </c>
      <c r="C24" s="17" t="s">
        <v>11</v>
      </c>
      <c r="D24" s="17" t="s">
        <v>37</v>
      </c>
      <c r="E24" s="17" t="s">
        <v>13</v>
      </c>
      <c r="F24" s="17" t="s">
        <v>14</v>
      </c>
      <c r="G24" s="17" t="s">
        <v>11</v>
      </c>
      <c r="H24" s="26">
        <v>1065.8</v>
      </c>
      <c r="I24" s="26">
        <v>1240.7</v>
      </c>
      <c r="J24" s="26">
        <v>1043.2</v>
      </c>
    </row>
    <row r="25" spans="1:18" ht="49.5" customHeight="1" x14ac:dyDescent="0.25">
      <c r="A25" s="31">
        <v>14</v>
      </c>
      <c r="B25" s="22" t="s">
        <v>38</v>
      </c>
      <c r="C25" s="17" t="s">
        <v>16</v>
      </c>
      <c r="D25" s="17" t="s">
        <v>40</v>
      </c>
      <c r="E25" s="17" t="s">
        <v>29</v>
      </c>
      <c r="F25" s="17" t="s">
        <v>14</v>
      </c>
      <c r="G25" s="17" t="s">
        <v>20</v>
      </c>
      <c r="H25" s="26">
        <v>1065.8</v>
      </c>
      <c r="I25" s="26">
        <v>1240.7</v>
      </c>
      <c r="J25" s="26">
        <v>1043.2</v>
      </c>
    </row>
    <row r="26" spans="1:18" ht="66.75" customHeight="1" x14ac:dyDescent="0.25">
      <c r="A26" s="31">
        <v>15</v>
      </c>
      <c r="B26" s="22" t="s">
        <v>41</v>
      </c>
      <c r="C26" s="17" t="s">
        <v>16</v>
      </c>
      <c r="D26" s="17" t="s">
        <v>42</v>
      </c>
      <c r="E26" s="17" t="s">
        <v>29</v>
      </c>
      <c r="F26" s="17" t="s">
        <v>14</v>
      </c>
      <c r="G26" s="17" t="s">
        <v>20</v>
      </c>
      <c r="H26" s="26">
        <v>326</v>
      </c>
      <c r="I26" s="26">
        <v>374.4</v>
      </c>
      <c r="J26" s="26">
        <v>314.7</v>
      </c>
    </row>
    <row r="27" spans="1:18" ht="94.5" customHeight="1" x14ac:dyDescent="0.25">
      <c r="A27" s="31">
        <v>16</v>
      </c>
      <c r="B27" s="22" t="s">
        <v>43</v>
      </c>
      <c r="C27" s="17" t="s">
        <v>16</v>
      </c>
      <c r="D27" s="17" t="s">
        <v>44</v>
      </c>
      <c r="E27" s="17" t="s">
        <v>29</v>
      </c>
      <c r="F27" s="17" t="s">
        <v>14</v>
      </c>
      <c r="G27" s="17" t="s">
        <v>20</v>
      </c>
      <c r="H27" s="26">
        <v>12.3</v>
      </c>
      <c r="I27" s="26">
        <v>10</v>
      </c>
      <c r="J27" s="26">
        <v>8.4</v>
      </c>
    </row>
    <row r="28" spans="1:18" ht="106.5" customHeight="1" x14ac:dyDescent="0.25">
      <c r="A28" s="31">
        <v>17</v>
      </c>
      <c r="B28" s="22" t="s">
        <v>45</v>
      </c>
      <c r="C28" s="17" t="s">
        <v>16</v>
      </c>
      <c r="D28" s="17" t="s">
        <v>46</v>
      </c>
      <c r="E28" s="17" t="s">
        <v>29</v>
      </c>
      <c r="F28" s="17" t="s">
        <v>14</v>
      </c>
      <c r="G28" s="17" t="s">
        <v>20</v>
      </c>
      <c r="H28" s="26">
        <v>713.8</v>
      </c>
      <c r="I28" s="26">
        <v>844.8</v>
      </c>
      <c r="J28" s="26">
        <v>710.5</v>
      </c>
    </row>
    <row r="29" spans="1:18" ht="98.25" customHeight="1" x14ac:dyDescent="0.25">
      <c r="A29" s="31">
        <v>18</v>
      </c>
      <c r="B29" s="22" t="s">
        <v>47</v>
      </c>
      <c r="C29" s="17" t="s">
        <v>16</v>
      </c>
      <c r="D29" s="17" t="s">
        <v>48</v>
      </c>
      <c r="E29" s="17" t="s">
        <v>29</v>
      </c>
      <c r="F29" s="17" t="s">
        <v>14</v>
      </c>
      <c r="G29" s="17" t="s">
        <v>20</v>
      </c>
      <c r="H29" s="26">
        <v>13.7</v>
      </c>
      <c r="I29" s="26">
        <v>11.5</v>
      </c>
      <c r="J29" s="26">
        <v>9.6</v>
      </c>
    </row>
    <row r="30" spans="1:18" ht="31.5" x14ac:dyDescent="0.25">
      <c r="A30" s="31">
        <v>19</v>
      </c>
      <c r="B30" s="22" t="s">
        <v>49</v>
      </c>
      <c r="C30" s="17" t="s">
        <v>16</v>
      </c>
      <c r="D30" s="17" t="s">
        <v>50</v>
      </c>
      <c r="E30" s="17" t="s">
        <v>13</v>
      </c>
      <c r="F30" s="17" t="s">
        <v>14</v>
      </c>
      <c r="G30" s="17" t="s">
        <v>11</v>
      </c>
      <c r="H30" s="26">
        <v>18264.5</v>
      </c>
      <c r="I30" s="26">
        <v>19067.400000000001</v>
      </c>
      <c r="J30" s="26">
        <v>19920.3</v>
      </c>
    </row>
    <row r="31" spans="1:18" ht="34.5" customHeight="1" x14ac:dyDescent="0.25">
      <c r="A31" s="31">
        <v>20</v>
      </c>
      <c r="B31" s="22" t="s">
        <v>51</v>
      </c>
      <c r="C31" s="17" t="s">
        <v>16</v>
      </c>
      <c r="D31" s="17" t="s">
        <v>52</v>
      </c>
      <c r="E31" s="17" t="s">
        <v>23</v>
      </c>
      <c r="F31" s="17" t="s">
        <v>14</v>
      </c>
      <c r="G31" s="17" t="s">
        <v>20</v>
      </c>
      <c r="H31" s="26">
        <v>18200</v>
      </c>
      <c r="I31" s="26">
        <v>19000</v>
      </c>
      <c r="J31" s="26">
        <v>19850</v>
      </c>
    </row>
    <row r="32" spans="1:18" ht="31.5" customHeight="1" x14ac:dyDescent="0.25">
      <c r="A32" s="31">
        <v>21</v>
      </c>
      <c r="B32" s="22" t="s">
        <v>51</v>
      </c>
      <c r="C32" s="17" t="s">
        <v>16</v>
      </c>
      <c r="D32" s="17" t="s">
        <v>53</v>
      </c>
      <c r="E32" s="17" t="s">
        <v>23</v>
      </c>
      <c r="F32" s="17" t="s">
        <v>26</v>
      </c>
      <c r="G32" s="17" t="s">
        <v>20</v>
      </c>
      <c r="H32" s="26">
        <v>18200</v>
      </c>
      <c r="I32" s="26">
        <v>19000</v>
      </c>
      <c r="J32" s="26">
        <v>19850</v>
      </c>
    </row>
    <row r="33" spans="1:10" ht="19.5" customHeight="1" x14ac:dyDescent="0.25">
      <c r="A33" s="31">
        <v>22</v>
      </c>
      <c r="B33" s="22" t="s">
        <v>54</v>
      </c>
      <c r="C33" s="17" t="s">
        <v>16</v>
      </c>
      <c r="D33" s="17" t="s">
        <v>55</v>
      </c>
      <c r="E33" s="17" t="s">
        <v>29</v>
      </c>
      <c r="F33" s="17" t="s">
        <v>14</v>
      </c>
      <c r="G33" s="17" t="s">
        <v>20</v>
      </c>
      <c r="H33" s="26">
        <v>34.5</v>
      </c>
      <c r="I33" s="26">
        <v>36</v>
      </c>
      <c r="J33" s="26">
        <v>37.5</v>
      </c>
    </row>
    <row r="34" spans="1:10" ht="20.25" customHeight="1" x14ac:dyDescent="0.25">
      <c r="A34" s="31">
        <v>23</v>
      </c>
      <c r="B34" s="22" t="s">
        <v>54</v>
      </c>
      <c r="C34" s="17" t="s">
        <v>16</v>
      </c>
      <c r="D34" s="17" t="s">
        <v>56</v>
      </c>
      <c r="E34" s="17" t="s">
        <v>29</v>
      </c>
      <c r="F34" s="17" t="s">
        <v>26</v>
      </c>
      <c r="G34" s="17" t="s">
        <v>20</v>
      </c>
      <c r="H34" s="26">
        <v>34.5</v>
      </c>
      <c r="I34" s="26">
        <v>36</v>
      </c>
      <c r="J34" s="26">
        <v>37.5</v>
      </c>
    </row>
    <row r="35" spans="1:10" ht="47.25" x14ac:dyDescent="0.25">
      <c r="A35" s="31">
        <v>24</v>
      </c>
      <c r="B35" s="22" t="s">
        <v>57</v>
      </c>
      <c r="C35" s="17" t="s">
        <v>16</v>
      </c>
      <c r="D35" s="17" t="s">
        <v>58</v>
      </c>
      <c r="E35" s="17" t="s">
        <v>23</v>
      </c>
      <c r="F35" s="17" t="s">
        <v>14</v>
      </c>
      <c r="G35" s="17" t="s">
        <v>20</v>
      </c>
      <c r="H35" s="26">
        <v>30</v>
      </c>
      <c r="I35" s="26">
        <v>31.4</v>
      </c>
      <c r="J35" s="26">
        <v>32.799999999999997</v>
      </c>
    </row>
    <row r="36" spans="1:10" ht="59.25" customHeight="1" x14ac:dyDescent="0.25">
      <c r="A36" s="31">
        <v>25</v>
      </c>
      <c r="B36" s="22" t="s">
        <v>59</v>
      </c>
      <c r="C36" s="17" t="s">
        <v>16</v>
      </c>
      <c r="D36" s="17" t="s">
        <v>60</v>
      </c>
      <c r="E36" s="17" t="s">
        <v>23</v>
      </c>
      <c r="F36" s="17" t="s">
        <v>26</v>
      </c>
      <c r="G36" s="17" t="s">
        <v>20</v>
      </c>
      <c r="H36" s="26">
        <v>30</v>
      </c>
      <c r="I36" s="26">
        <v>31.4</v>
      </c>
      <c r="J36" s="26">
        <v>32.799999999999997</v>
      </c>
    </row>
    <row r="37" spans="1:10" ht="18" customHeight="1" x14ac:dyDescent="0.25">
      <c r="A37" s="31">
        <v>26</v>
      </c>
      <c r="B37" s="22" t="s">
        <v>61</v>
      </c>
      <c r="C37" s="17" t="s">
        <v>11</v>
      </c>
      <c r="D37" s="17" t="s">
        <v>62</v>
      </c>
      <c r="E37" s="17" t="s">
        <v>13</v>
      </c>
      <c r="F37" s="17" t="s">
        <v>14</v>
      </c>
      <c r="G37" s="17" t="s">
        <v>11</v>
      </c>
      <c r="H37" s="26">
        <v>3675</v>
      </c>
      <c r="I37" s="26">
        <v>3848</v>
      </c>
      <c r="J37" s="26">
        <v>4017</v>
      </c>
    </row>
    <row r="38" spans="1:10" ht="49.5" customHeight="1" x14ac:dyDescent="0.25">
      <c r="A38" s="31">
        <v>27</v>
      </c>
      <c r="B38" s="22" t="s">
        <v>63</v>
      </c>
      <c r="C38" s="17" t="s">
        <v>11</v>
      </c>
      <c r="D38" s="17" t="s">
        <v>64</v>
      </c>
      <c r="E38" s="17" t="s">
        <v>29</v>
      </c>
      <c r="F38" s="17" t="s">
        <v>14</v>
      </c>
      <c r="G38" s="17" t="s">
        <v>20</v>
      </c>
      <c r="H38" s="26">
        <v>3675</v>
      </c>
      <c r="I38" s="26">
        <v>3848</v>
      </c>
      <c r="J38" s="26">
        <v>4017</v>
      </c>
    </row>
    <row r="39" spans="1:10" ht="111.75" customHeight="1" x14ac:dyDescent="0.25">
      <c r="A39" s="31">
        <v>28</v>
      </c>
      <c r="B39" s="22" t="s">
        <v>65</v>
      </c>
      <c r="C39" s="17" t="s">
        <v>16</v>
      </c>
      <c r="D39" s="17" t="s">
        <v>66</v>
      </c>
      <c r="E39" s="17" t="s">
        <v>29</v>
      </c>
      <c r="F39" s="17" t="s">
        <v>26</v>
      </c>
      <c r="G39" s="17" t="s">
        <v>20</v>
      </c>
      <c r="H39" s="26">
        <v>3675</v>
      </c>
      <c r="I39" s="26">
        <v>3848</v>
      </c>
      <c r="J39" s="26">
        <v>4017</v>
      </c>
    </row>
    <row r="40" spans="1:10" ht="77.25" customHeight="1" x14ac:dyDescent="0.25">
      <c r="A40" s="31">
        <v>29</v>
      </c>
      <c r="B40" s="22" t="s">
        <v>68</v>
      </c>
      <c r="C40" s="17" t="s">
        <v>11</v>
      </c>
      <c r="D40" s="17" t="s">
        <v>69</v>
      </c>
      <c r="E40" s="17" t="s">
        <v>13</v>
      </c>
      <c r="F40" s="17" t="s">
        <v>14</v>
      </c>
      <c r="G40" s="17" t="s">
        <v>11</v>
      </c>
      <c r="H40" s="26">
        <v>18914.37</v>
      </c>
      <c r="I40" s="26">
        <v>18914.37</v>
      </c>
      <c r="J40" s="26">
        <v>18914.37</v>
      </c>
    </row>
    <row r="41" spans="1:10" ht="153" customHeight="1" x14ac:dyDescent="0.25">
      <c r="A41" s="31">
        <v>30</v>
      </c>
      <c r="B41" s="22" t="s">
        <v>70</v>
      </c>
      <c r="C41" s="17" t="s">
        <v>11</v>
      </c>
      <c r="D41" s="17" t="s">
        <v>71</v>
      </c>
      <c r="E41" s="17" t="s">
        <v>13</v>
      </c>
      <c r="F41" s="17" t="s">
        <v>14</v>
      </c>
      <c r="G41" s="17" t="s">
        <v>72</v>
      </c>
      <c r="H41" s="26">
        <v>18914.37</v>
      </c>
      <c r="I41" s="26">
        <v>18914.37</v>
      </c>
      <c r="J41" s="26">
        <v>18914.37</v>
      </c>
    </row>
    <row r="42" spans="1:10" ht="121.5" customHeight="1" x14ac:dyDescent="0.25">
      <c r="A42" s="31">
        <v>31</v>
      </c>
      <c r="B42" s="22" t="s">
        <v>73</v>
      </c>
      <c r="C42" s="17" t="s">
        <v>11</v>
      </c>
      <c r="D42" s="17" t="s">
        <v>74</v>
      </c>
      <c r="E42" s="17" t="s">
        <v>13</v>
      </c>
      <c r="F42" s="17" t="s">
        <v>14</v>
      </c>
      <c r="G42" s="17" t="s">
        <v>72</v>
      </c>
      <c r="H42" s="26">
        <v>15543.3</v>
      </c>
      <c r="I42" s="26">
        <v>15543.3</v>
      </c>
      <c r="J42" s="26">
        <v>15543.3</v>
      </c>
    </row>
    <row r="43" spans="1:10" ht="142.5" customHeight="1" x14ac:dyDescent="0.25">
      <c r="A43" s="31">
        <v>32</v>
      </c>
      <c r="B43" s="22" t="s">
        <v>75</v>
      </c>
      <c r="C43" s="17" t="s">
        <v>215</v>
      </c>
      <c r="D43" s="17" t="s">
        <v>76</v>
      </c>
      <c r="E43" s="17" t="s">
        <v>77</v>
      </c>
      <c r="F43" s="17" t="s">
        <v>14</v>
      </c>
      <c r="G43" s="17" t="s">
        <v>72</v>
      </c>
      <c r="H43" s="26">
        <v>15543.3</v>
      </c>
      <c r="I43" s="26">
        <v>15543.3</v>
      </c>
      <c r="J43" s="26">
        <v>15543.3</v>
      </c>
    </row>
    <row r="44" spans="1:10" ht="141.75" customHeight="1" x14ac:dyDescent="0.25">
      <c r="A44" s="31">
        <v>33</v>
      </c>
      <c r="B44" s="22" t="s">
        <v>78</v>
      </c>
      <c r="C44" s="17" t="s">
        <v>11</v>
      </c>
      <c r="D44" s="17" t="s">
        <v>79</v>
      </c>
      <c r="E44" s="17" t="s">
        <v>13</v>
      </c>
      <c r="F44" s="17" t="s">
        <v>14</v>
      </c>
      <c r="G44" s="17" t="s">
        <v>72</v>
      </c>
      <c r="H44" s="26">
        <v>164.07</v>
      </c>
      <c r="I44" s="26">
        <v>164.07</v>
      </c>
      <c r="J44" s="26">
        <v>164.07</v>
      </c>
    </row>
    <row r="45" spans="1:10" ht="141" customHeight="1" x14ac:dyDescent="0.25">
      <c r="A45" s="31">
        <v>34</v>
      </c>
      <c r="B45" s="22" t="s">
        <v>80</v>
      </c>
      <c r="C45" s="17" t="s">
        <v>215</v>
      </c>
      <c r="D45" s="17" t="s">
        <v>81</v>
      </c>
      <c r="E45" s="17" t="s">
        <v>82</v>
      </c>
      <c r="F45" s="17" t="s">
        <v>14</v>
      </c>
      <c r="G45" s="17" t="s">
        <v>72</v>
      </c>
      <c r="H45" s="26">
        <v>164.07</v>
      </c>
      <c r="I45" s="26">
        <v>164.07</v>
      </c>
      <c r="J45" s="26">
        <v>164.07</v>
      </c>
    </row>
    <row r="46" spans="1:10" ht="151.5" customHeight="1" x14ac:dyDescent="0.25">
      <c r="A46" s="31">
        <v>35</v>
      </c>
      <c r="B46" s="22" t="s">
        <v>83</v>
      </c>
      <c r="C46" s="17" t="s">
        <v>11</v>
      </c>
      <c r="D46" s="17" t="s">
        <v>84</v>
      </c>
      <c r="E46" s="17" t="s">
        <v>13</v>
      </c>
      <c r="F46" s="17" t="s">
        <v>14</v>
      </c>
      <c r="G46" s="17" t="s">
        <v>72</v>
      </c>
      <c r="H46" s="26">
        <v>3207</v>
      </c>
      <c r="I46" s="26">
        <v>3207</v>
      </c>
      <c r="J46" s="26">
        <v>3207</v>
      </c>
    </row>
    <row r="47" spans="1:10" ht="126" customHeight="1" x14ac:dyDescent="0.25">
      <c r="A47" s="31">
        <v>36</v>
      </c>
      <c r="B47" s="22" t="s">
        <v>85</v>
      </c>
      <c r="C47" s="17" t="s">
        <v>215</v>
      </c>
      <c r="D47" s="17" t="s">
        <v>86</v>
      </c>
      <c r="E47" s="17" t="s">
        <v>82</v>
      </c>
      <c r="F47" s="17" t="s">
        <v>14</v>
      </c>
      <c r="G47" s="17" t="s">
        <v>72</v>
      </c>
      <c r="H47" s="26">
        <v>3207</v>
      </c>
      <c r="I47" s="26">
        <v>3207</v>
      </c>
      <c r="J47" s="26">
        <v>3207</v>
      </c>
    </row>
    <row r="48" spans="1:10" ht="32.25" customHeight="1" x14ac:dyDescent="0.25">
      <c r="A48" s="31">
        <v>37</v>
      </c>
      <c r="B48" s="22" t="s">
        <v>87</v>
      </c>
      <c r="C48" s="17" t="s">
        <v>11</v>
      </c>
      <c r="D48" s="17" t="s">
        <v>88</v>
      </c>
      <c r="E48" s="17" t="s">
        <v>13</v>
      </c>
      <c r="F48" s="17" t="s">
        <v>14</v>
      </c>
      <c r="G48" s="17" t="s">
        <v>11</v>
      </c>
      <c r="H48" s="26">
        <v>1860</v>
      </c>
      <c r="I48" s="26">
        <v>1941.84</v>
      </c>
      <c r="J48" s="26">
        <v>2025.3391199999999</v>
      </c>
    </row>
    <row r="49" spans="1:10" ht="30" customHeight="1" x14ac:dyDescent="0.25">
      <c r="A49" s="31">
        <v>38</v>
      </c>
      <c r="B49" s="22" t="s">
        <v>89</v>
      </c>
      <c r="C49" s="17" t="s">
        <v>90</v>
      </c>
      <c r="D49" s="17" t="s">
        <v>91</v>
      </c>
      <c r="E49" s="17" t="s">
        <v>29</v>
      </c>
      <c r="F49" s="17" t="s">
        <v>14</v>
      </c>
      <c r="G49" s="17" t="s">
        <v>72</v>
      </c>
      <c r="H49" s="26">
        <v>1860</v>
      </c>
      <c r="I49" s="26">
        <v>1941.84</v>
      </c>
      <c r="J49" s="26">
        <v>2025.3391199999999</v>
      </c>
    </row>
    <row r="50" spans="1:10" ht="43.5" customHeight="1" x14ac:dyDescent="0.25">
      <c r="A50" s="31">
        <v>39</v>
      </c>
      <c r="B50" s="22" t="s">
        <v>92</v>
      </c>
      <c r="C50" s="17" t="s">
        <v>90</v>
      </c>
      <c r="D50" s="17" t="s">
        <v>93</v>
      </c>
      <c r="E50" s="17" t="s">
        <v>29</v>
      </c>
      <c r="F50" s="17" t="s">
        <v>94</v>
      </c>
      <c r="G50" s="17" t="s">
        <v>72</v>
      </c>
      <c r="H50" s="26">
        <v>200</v>
      </c>
      <c r="I50" s="26">
        <v>208.8</v>
      </c>
      <c r="J50" s="26">
        <v>217.7784</v>
      </c>
    </row>
    <row r="51" spans="1:10" ht="45" customHeight="1" x14ac:dyDescent="0.25">
      <c r="A51" s="31">
        <v>40</v>
      </c>
      <c r="B51" s="22" t="s">
        <v>95</v>
      </c>
      <c r="C51" s="17" t="s">
        <v>90</v>
      </c>
      <c r="D51" s="17" t="s">
        <v>96</v>
      </c>
      <c r="E51" s="17" t="s">
        <v>29</v>
      </c>
      <c r="F51" s="17" t="s">
        <v>94</v>
      </c>
      <c r="G51" s="17" t="s">
        <v>72</v>
      </c>
      <c r="H51" s="26">
        <v>60</v>
      </c>
      <c r="I51" s="26">
        <v>62.64</v>
      </c>
      <c r="J51" s="26">
        <v>65.333519999999993</v>
      </c>
    </row>
    <row r="52" spans="1:10" ht="34.5" customHeight="1" x14ac:dyDescent="0.25">
      <c r="A52" s="31">
        <v>41</v>
      </c>
      <c r="B52" s="22" t="s">
        <v>97</v>
      </c>
      <c r="C52" s="17" t="s">
        <v>90</v>
      </c>
      <c r="D52" s="17" t="s">
        <v>98</v>
      </c>
      <c r="E52" s="17" t="s">
        <v>29</v>
      </c>
      <c r="F52" s="17" t="s">
        <v>94</v>
      </c>
      <c r="G52" s="17" t="s">
        <v>72</v>
      </c>
      <c r="H52" s="26">
        <v>1000</v>
      </c>
      <c r="I52" s="26">
        <v>1044</v>
      </c>
      <c r="J52" s="26">
        <v>1088.8920000000001</v>
      </c>
    </row>
    <row r="53" spans="1:10" ht="31.5" x14ac:dyDescent="0.25">
      <c r="A53" s="31">
        <v>42</v>
      </c>
      <c r="B53" s="22" t="s">
        <v>99</v>
      </c>
      <c r="C53" s="17" t="s">
        <v>90</v>
      </c>
      <c r="D53" s="17" t="s">
        <v>100</v>
      </c>
      <c r="E53" s="17" t="s">
        <v>29</v>
      </c>
      <c r="F53" s="17" t="s">
        <v>94</v>
      </c>
      <c r="G53" s="17" t="s">
        <v>72</v>
      </c>
      <c r="H53" s="26">
        <v>600</v>
      </c>
      <c r="I53" s="26">
        <v>626.4</v>
      </c>
      <c r="J53" s="26">
        <v>653.33519999999999</v>
      </c>
    </row>
    <row r="54" spans="1:10" ht="63" x14ac:dyDescent="0.25">
      <c r="A54" s="31">
        <v>43</v>
      </c>
      <c r="B54" s="22" t="s">
        <v>101</v>
      </c>
      <c r="C54" s="17" t="s">
        <v>11</v>
      </c>
      <c r="D54" s="17" t="s">
        <v>102</v>
      </c>
      <c r="E54" s="17" t="s">
        <v>13</v>
      </c>
      <c r="F54" s="17" t="s">
        <v>14</v>
      </c>
      <c r="G54" s="17" t="s">
        <v>11</v>
      </c>
      <c r="H54" s="26">
        <v>630.79999999999995</v>
      </c>
      <c r="I54" s="26">
        <v>660.6</v>
      </c>
      <c r="J54" s="26">
        <v>660.6</v>
      </c>
    </row>
    <row r="55" spans="1:10" ht="31.5" x14ac:dyDescent="0.25">
      <c r="A55" s="31">
        <v>44</v>
      </c>
      <c r="B55" s="22" t="s">
        <v>103</v>
      </c>
      <c r="C55" s="17" t="s">
        <v>11</v>
      </c>
      <c r="D55" s="17" t="s">
        <v>104</v>
      </c>
      <c r="E55" s="17" t="s">
        <v>13</v>
      </c>
      <c r="F55" s="17" t="s">
        <v>14</v>
      </c>
      <c r="G55" s="17" t="s">
        <v>105</v>
      </c>
      <c r="H55" s="26">
        <v>630.79999999999995</v>
      </c>
      <c r="I55" s="26">
        <v>660.6</v>
      </c>
      <c r="J55" s="26">
        <v>660.6</v>
      </c>
    </row>
    <row r="56" spans="1:10" ht="31.5" x14ac:dyDescent="0.25">
      <c r="A56" s="31">
        <v>45</v>
      </c>
      <c r="B56" s="22" t="s">
        <v>106</v>
      </c>
      <c r="C56" s="17" t="s">
        <v>11</v>
      </c>
      <c r="D56" s="17" t="s">
        <v>107</v>
      </c>
      <c r="E56" s="17" t="s">
        <v>13</v>
      </c>
      <c r="F56" s="17" t="s">
        <v>14</v>
      </c>
      <c r="G56" s="17" t="s">
        <v>105</v>
      </c>
      <c r="H56" s="26">
        <v>630.79999999999995</v>
      </c>
      <c r="I56" s="26">
        <v>660.6</v>
      </c>
      <c r="J56" s="26">
        <v>660.6</v>
      </c>
    </row>
    <row r="57" spans="1:10" ht="48" customHeight="1" x14ac:dyDescent="0.25">
      <c r="A57" s="31">
        <v>46</v>
      </c>
      <c r="B57" s="22" t="s">
        <v>108</v>
      </c>
      <c r="C57" s="17" t="s">
        <v>11</v>
      </c>
      <c r="D57" s="17" t="s">
        <v>109</v>
      </c>
      <c r="E57" s="17" t="s">
        <v>82</v>
      </c>
      <c r="F57" s="17" t="s">
        <v>14</v>
      </c>
      <c r="G57" s="17" t="s">
        <v>105</v>
      </c>
      <c r="H57" s="26">
        <v>630.79999999999995</v>
      </c>
      <c r="I57" s="26">
        <v>660.6</v>
      </c>
      <c r="J57" s="26">
        <v>660.6</v>
      </c>
    </row>
    <row r="58" spans="1:10" ht="49.5" customHeight="1" x14ac:dyDescent="0.25">
      <c r="A58" s="31">
        <v>47</v>
      </c>
      <c r="B58" s="22" t="s">
        <v>108</v>
      </c>
      <c r="C58" s="17" t="s">
        <v>110</v>
      </c>
      <c r="D58" s="17" t="s">
        <v>109</v>
      </c>
      <c r="E58" s="17" t="s">
        <v>82</v>
      </c>
      <c r="F58" s="17" t="s">
        <v>14</v>
      </c>
      <c r="G58" s="17" t="s">
        <v>105</v>
      </c>
      <c r="H58" s="26">
        <v>630.79999999999995</v>
      </c>
      <c r="I58" s="26">
        <v>660.6</v>
      </c>
      <c r="J58" s="26">
        <v>660.6</v>
      </c>
    </row>
    <row r="59" spans="1:10" ht="45" customHeight="1" x14ac:dyDescent="0.25">
      <c r="A59" s="31">
        <v>48</v>
      </c>
      <c r="B59" s="22" t="s">
        <v>111</v>
      </c>
      <c r="C59" s="17" t="s">
        <v>11</v>
      </c>
      <c r="D59" s="17" t="s">
        <v>112</v>
      </c>
      <c r="E59" s="17" t="s">
        <v>13</v>
      </c>
      <c r="F59" s="17" t="s">
        <v>14</v>
      </c>
      <c r="G59" s="17" t="s">
        <v>11</v>
      </c>
      <c r="H59" s="26">
        <v>700</v>
      </c>
      <c r="I59" s="26">
        <v>550</v>
      </c>
      <c r="J59" s="26">
        <v>550</v>
      </c>
    </row>
    <row r="60" spans="1:10" ht="128.25" customHeight="1" x14ac:dyDescent="0.25">
      <c r="A60" s="31">
        <v>49</v>
      </c>
      <c r="B60" s="22" t="s">
        <v>113</v>
      </c>
      <c r="C60" s="17" t="s">
        <v>11</v>
      </c>
      <c r="D60" s="17" t="s">
        <v>114</v>
      </c>
      <c r="E60" s="17" t="s">
        <v>13</v>
      </c>
      <c r="F60" s="17" t="s">
        <v>14</v>
      </c>
      <c r="G60" s="17" t="s">
        <v>11</v>
      </c>
      <c r="H60" s="26">
        <v>150</v>
      </c>
      <c r="I60" s="26">
        <v>0</v>
      </c>
      <c r="J60" s="26">
        <v>0</v>
      </c>
    </row>
    <row r="61" spans="1:10" ht="173.25" customHeight="1" x14ac:dyDescent="0.25">
      <c r="A61" s="31">
        <v>50</v>
      </c>
      <c r="B61" s="22" t="s">
        <v>115</v>
      </c>
      <c r="C61" s="17" t="s">
        <v>215</v>
      </c>
      <c r="D61" s="17" t="s">
        <v>116</v>
      </c>
      <c r="E61" s="17" t="s">
        <v>82</v>
      </c>
      <c r="F61" s="17" t="s">
        <v>14</v>
      </c>
      <c r="G61" s="17" t="s">
        <v>117</v>
      </c>
      <c r="H61" s="26">
        <v>150</v>
      </c>
      <c r="I61" s="26">
        <v>0</v>
      </c>
      <c r="J61" s="26">
        <v>0</v>
      </c>
    </row>
    <row r="62" spans="1:10" ht="169.5" customHeight="1" x14ac:dyDescent="0.25">
      <c r="A62" s="31">
        <v>51</v>
      </c>
      <c r="B62" s="22" t="s">
        <v>118</v>
      </c>
      <c r="C62" s="17" t="s">
        <v>215</v>
      </c>
      <c r="D62" s="17" t="s">
        <v>119</v>
      </c>
      <c r="E62" s="17" t="s">
        <v>82</v>
      </c>
      <c r="F62" s="17" t="s">
        <v>14</v>
      </c>
      <c r="G62" s="17" t="s">
        <v>117</v>
      </c>
      <c r="H62" s="26">
        <v>150</v>
      </c>
      <c r="I62" s="26">
        <v>0</v>
      </c>
      <c r="J62" s="26">
        <v>0</v>
      </c>
    </row>
    <row r="63" spans="1:10" ht="99" customHeight="1" x14ac:dyDescent="0.25">
      <c r="A63" s="31">
        <v>52</v>
      </c>
      <c r="B63" s="22" t="s">
        <v>120</v>
      </c>
      <c r="C63" s="17" t="s">
        <v>11</v>
      </c>
      <c r="D63" s="17" t="s">
        <v>121</v>
      </c>
      <c r="E63" s="17" t="s">
        <v>13</v>
      </c>
      <c r="F63" s="17" t="s">
        <v>14</v>
      </c>
      <c r="G63" s="17" t="s">
        <v>122</v>
      </c>
      <c r="H63" s="26">
        <v>550</v>
      </c>
      <c r="I63" s="26">
        <v>550</v>
      </c>
      <c r="J63" s="26">
        <v>550</v>
      </c>
    </row>
    <row r="64" spans="1:10" ht="63.75" customHeight="1" x14ac:dyDescent="0.25">
      <c r="A64" s="31">
        <v>53</v>
      </c>
      <c r="B64" s="22" t="s">
        <v>123</v>
      </c>
      <c r="C64" s="17" t="s">
        <v>215</v>
      </c>
      <c r="D64" s="17" t="s">
        <v>124</v>
      </c>
      <c r="E64" s="17" t="s">
        <v>13</v>
      </c>
      <c r="F64" s="17" t="s">
        <v>14</v>
      </c>
      <c r="G64" s="17" t="s">
        <v>122</v>
      </c>
      <c r="H64" s="26">
        <v>550</v>
      </c>
      <c r="I64" s="26">
        <v>550</v>
      </c>
      <c r="J64" s="26">
        <v>550</v>
      </c>
    </row>
    <row r="65" spans="1:10" ht="81" customHeight="1" x14ac:dyDescent="0.25">
      <c r="A65" s="31">
        <v>54</v>
      </c>
      <c r="B65" s="22" t="s">
        <v>125</v>
      </c>
      <c r="C65" s="17" t="s">
        <v>215</v>
      </c>
      <c r="D65" s="17" t="s">
        <v>126</v>
      </c>
      <c r="E65" s="17" t="s">
        <v>77</v>
      </c>
      <c r="F65" s="17" t="s">
        <v>14</v>
      </c>
      <c r="G65" s="17" t="s">
        <v>122</v>
      </c>
      <c r="H65" s="26">
        <v>550</v>
      </c>
      <c r="I65" s="26">
        <v>550</v>
      </c>
      <c r="J65" s="26">
        <v>550</v>
      </c>
    </row>
    <row r="66" spans="1:10" ht="31.5" x14ac:dyDescent="0.25">
      <c r="A66" s="31">
        <v>55</v>
      </c>
      <c r="B66" s="22" t="s">
        <v>127</v>
      </c>
      <c r="C66" s="17" t="s">
        <v>11</v>
      </c>
      <c r="D66" s="17" t="s">
        <v>128</v>
      </c>
      <c r="E66" s="17" t="s">
        <v>13</v>
      </c>
      <c r="F66" s="17" t="s">
        <v>14</v>
      </c>
      <c r="G66" s="17" t="s">
        <v>11</v>
      </c>
      <c r="H66" s="26">
        <v>2100</v>
      </c>
      <c r="I66" s="26">
        <v>2198.6999999999998</v>
      </c>
      <c r="J66" s="26">
        <v>2295.4427999999998</v>
      </c>
    </row>
    <row r="67" spans="1:10" ht="63.75" customHeight="1" x14ac:dyDescent="0.25">
      <c r="A67" s="31">
        <v>56</v>
      </c>
      <c r="B67" s="22" t="s">
        <v>228</v>
      </c>
      <c r="C67" s="17" t="s">
        <v>229</v>
      </c>
      <c r="D67" s="17" t="s">
        <v>230</v>
      </c>
      <c r="E67" s="17" t="s">
        <v>29</v>
      </c>
      <c r="F67" s="17" t="s">
        <v>14</v>
      </c>
      <c r="G67" s="17" t="s">
        <v>132</v>
      </c>
      <c r="H67" s="26">
        <v>10</v>
      </c>
      <c r="I67" s="26">
        <v>10.47</v>
      </c>
      <c r="J67" s="26">
        <v>10.930680000000001</v>
      </c>
    </row>
    <row r="68" spans="1:10" ht="42.75" customHeight="1" x14ac:dyDescent="0.25">
      <c r="A68" s="31">
        <v>57</v>
      </c>
      <c r="B68" s="22" t="s">
        <v>129</v>
      </c>
      <c r="C68" s="17" t="s">
        <v>130</v>
      </c>
      <c r="D68" s="17" t="s">
        <v>131</v>
      </c>
      <c r="E68" s="17" t="s">
        <v>29</v>
      </c>
      <c r="F68" s="17" t="s">
        <v>94</v>
      </c>
      <c r="G68" s="17" t="s">
        <v>132</v>
      </c>
      <c r="H68" s="26">
        <v>45</v>
      </c>
      <c r="I68" s="26">
        <v>47.115000000000002</v>
      </c>
      <c r="J68" s="26">
        <v>49.188060000000007</v>
      </c>
    </row>
    <row r="69" spans="1:10" ht="89.25" customHeight="1" x14ac:dyDescent="0.25">
      <c r="A69" s="31">
        <v>58</v>
      </c>
      <c r="B69" s="22" t="s">
        <v>133</v>
      </c>
      <c r="C69" s="17" t="s">
        <v>134</v>
      </c>
      <c r="D69" s="17" t="s">
        <v>135</v>
      </c>
      <c r="E69" s="17" t="s">
        <v>29</v>
      </c>
      <c r="F69" s="17" t="s">
        <v>94</v>
      </c>
      <c r="G69" s="17" t="s">
        <v>132</v>
      </c>
      <c r="H69" s="26">
        <v>200</v>
      </c>
      <c r="I69" s="26">
        <v>209.4</v>
      </c>
      <c r="J69" s="26">
        <v>218.61360000000002</v>
      </c>
    </row>
    <row r="70" spans="1:10" ht="97.5" customHeight="1" x14ac:dyDescent="0.25">
      <c r="A70" s="31">
        <v>59</v>
      </c>
      <c r="B70" s="22" t="s">
        <v>233</v>
      </c>
      <c r="C70" s="17" t="s">
        <v>138</v>
      </c>
      <c r="D70" s="17" t="s">
        <v>136</v>
      </c>
      <c r="E70" s="17" t="s">
        <v>82</v>
      </c>
      <c r="F70" s="17" t="s">
        <v>94</v>
      </c>
      <c r="G70" s="17" t="s">
        <v>132</v>
      </c>
      <c r="H70" s="26">
        <v>20</v>
      </c>
      <c r="I70" s="26">
        <v>20.94</v>
      </c>
      <c r="J70" s="26">
        <v>21.861360000000001</v>
      </c>
    </row>
    <row r="71" spans="1:10" ht="127.5" customHeight="1" x14ac:dyDescent="0.25">
      <c r="A71" s="31">
        <v>60</v>
      </c>
      <c r="B71" s="22" t="s">
        <v>137</v>
      </c>
      <c r="C71" s="17" t="s">
        <v>138</v>
      </c>
      <c r="D71" s="17" t="s">
        <v>139</v>
      </c>
      <c r="E71" s="17" t="s">
        <v>29</v>
      </c>
      <c r="F71" s="17" t="s">
        <v>94</v>
      </c>
      <c r="G71" s="17" t="s">
        <v>132</v>
      </c>
      <c r="H71" s="26">
        <v>180</v>
      </c>
      <c r="I71" s="26">
        <v>188.46</v>
      </c>
      <c r="J71" s="26">
        <v>196.75224000000003</v>
      </c>
    </row>
    <row r="72" spans="1:10" ht="47.25" customHeight="1" x14ac:dyDescent="0.25">
      <c r="A72" s="31">
        <v>61</v>
      </c>
      <c r="B72" s="22" t="s">
        <v>140</v>
      </c>
      <c r="C72" s="17" t="s">
        <v>11</v>
      </c>
      <c r="D72" s="17" t="s">
        <v>141</v>
      </c>
      <c r="E72" s="17" t="s">
        <v>13</v>
      </c>
      <c r="F72" s="17" t="s">
        <v>14</v>
      </c>
      <c r="G72" s="17" t="s">
        <v>132</v>
      </c>
      <c r="H72" s="26">
        <v>1645</v>
      </c>
      <c r="I72" s="26">
        <v>1722.3149999999998</v>
      </c>
      <c r="J72" s="26">
        <v>1798.0968599999997</v>
      </c>
    </row>
    <row r="73" spans="1:10" ht="66" customHeight="1" x14ac:dyDescent="0.25">
      <c r="A73" s="31">
        <v>62</v>
      </c>
      <c r="B73" s="22" t="s">
        <v>142</v>
      </c>
      <c r="C73" s="17" t="s">
        <v>11</v>
      </c>
      <c r="D73" s="17" t="s">
        <v>143</v>
      </c>
      <c r="E73" s="17" t="s">
        <v>82</v>
      </c>
      <c r="F73" s="17" t="s">
        <v>14</v>
      </c>
      <c r="G73" s="17" t="s">
        <v>132</v>
      </c>
      <c r="H73" s="26">
        <v>1645</v>
      </c>
      <c r="I73" s="26">
        <v>1722.3149999999998</v>
      </c>
      <c r="J73" s="26">
        <v>1798.0968599999997</v>
      </c>
    </row>
    <row r="74" spans="1:10" ht="63" customHeight="1" x14ac:dyDescent="0.25">
      <c r="A74" s="31">
        <v>63</v>
      </c>
      <c r="B74" s="22" t="s">
        <v>142</v>
      </c>
      <c r="C74" s="17" t="s">
        <v>67</v>
      </c>
      <c r="D74" s="17" t="s">
        <v>143</v>
      </c>
      <c r="E74" s="17" t="s">
        <v>82</v>
      </c>
      <c r="F74" s="17" t="s">
        <v>14</v>
      </c>
      <c r="G74" s="17" t="s">
        <v>132</v>
      </c>
      <c r="H74" s="26">
        <v>120</v>
      </c>
      <c r="I74" s="26">
        <v>125.63999999999999</v>
      </c>
      <c r="J74" s="26">
        <v>131.16816</v>
      </c>
    </row>
    <row r="75" spans="1:10" ht="65.25" customHeight="1" x14ac:dyDescent="0.25">
      <c r="A75" s="31">
        <v>64</v>
      </c>
      <c r="B75" s="22" t="s">
        <v>142</v>
      </c>
      <c r="C75" s="17" t="s">
        <v>138</v>
      </c>
      <c r="D75" s="17" t="s">
        <v>143</v>
      </c>
      <c r="E75" s="17" t="s">
        <v>82</v>
      </c>
      <c r="F75" s="17" t="s">
        <v>94</v>
      </c>
      <c r="G75" s="17" t="s">
        <v>132</v>
      </c>
      <c r="H75" s="26">
        <v>980</v>
      </c>
      <c r="I75" s="26">
        <v>1026.06</v>
      </c>
      <c r="J75" s="26">
        <v>1071.2066399999999</v>
      </c>
    </row>
    <row r="76" spans="1:10" ht="61.5" customHeight="1" x14ac:dyDescent="0.25">
      <c r="A76" s="31">
        <v>65</v>
      </c>
      <c r="B76" s="22" t="s">
        <v>142</v>
      </c>
      <c r="C76" s="17" t="s">
        <v>229</v>
      </c>
      <c r="D76" s="17" t="s">
        <v>143</v>
      </c>
      <c r="E76" s="17" t="s">
        <v>82</v>
      </c>
      <c r="F76" s="17" t="s">
        <v>94</v>
      </c>
      <c r="G76" s="17" t="s">
        <v>132</v>
      </c>
      <c r="H76" s="26">
        <v>90</v>
      </c>
      <c r="I76" s="26">
        <v>94.23</v>
      </c>
      <c r="J76" s="26">
        <v>98.376120000000014</v>
      </c>
    </row>
    <row r="77" spans="1:10" ht="60.75" customHeight="1" x14ac:dyDescent="0.25">
      <c r="A77" s="31">
        <v>66</v>
      </c>
      <c r="B77" s="22" t="s">
        <v>142</v>
      </c>
      <c r="C77" s="17" t="s">
        <v>231</v>
      </c>
      <c r="D77" s="17" t="s">
        <v>143</v>
      </c>
      <c r="E77" s="17" t="s">
        <v>82</v>
      </c>
      <c r="F77" s="17" t="s">
        <v>94</v>
      </c>
      <c r="G77" s="17" t="s">
        <v>132</v>
      </c>
      <c r="H77" s="26">
        <v>50</v>
      </c>
      <c r="I77" s="26">
        <v>52.35</v>
      </c>
      <c r="J77" s="26">
        <v>54.653400000000005</v>
      </c>
    </row>
    <row r="78" spans="1:10" ht="65.25" customHeight="1" x14ac:dyDescent="0.25">
      <c r="A78" s="31">
        <v>67</v>
      </c>
      <c r="B78" s="22" t="s">
        <v>142</v>
      </c>
      <c r="C78" s="17" t="s">
        <v>72</v>
      </c>
      <c r="D78" s="17" t="s">
        <v>143</v>
      </c>
      <c r="E78" s="17" t="s">
        <v>82</v>
      </c>
      <c r="F78" s="17" t="s">
        <v>94</v>
      </c>
      <c r="G78" s="17" t="s">
        <v>132</v>
      </c>
      <c r="H78" s="26">
        <v>50</v>
      </c>
      <c r="I78" s="26">
        <v>52.35</v>
      </c>
      <c r="J78" s="26">
        <v>54.653400000000005</v>
      </c>
    </row>
    <row r="79" spans="1:10" ht="65.25" customHeight="1" x14ac:dyDescent="0.25">
      <c r="A79" s="31">
        <v>68</v>
      </c>
      <c r="B79" s="22" t="s">
        <v>142</v>
      </c>
      <c r="C79" s="17" t="s">
        <v>144</v>
      </c>
      <c r="D79" s="17" t="s">
        <v>143</v>
      </c>
      <c r="E79" s="17" t="s">
        <v>82</v>
      </c>
      <c r="F79" s="17" t="s">
        <v>94</v>
      </c>
      <c r="G79" s="17" t="s">
        <v>132</v>
      </c>
      <c r="H79" s="26">
        <v>20</v>
      </c>
      <c r="I79" s="26">
        <v>20.94</v>
      </c>
      <c r="J79" s="26">
        <v>21.861360000000001</v>
      </c>
    </row>
    <row r="80" spans="1:10" ht="66" customHeight="1" x14ac:dyDescent="0.25">
      <c r="A80" s="31">
        <v>69</v>
      </c>
      <c r="B80" s="22" t="s">
        <v>142</v>
      </c>
      <c r="C80" s="17" t="s">
        <v>134</v>
      </c>
      <c r="D80" s="17" t="s">
        <v>143</v>
      </c>
      <c r="E80" s="17" t="s">
        <v>82</v>
      </c>
      <c r="F80" s="17" t="s">
        <v>94</v>
      </c>
      <c r="G80" s="17" t="s">
        <v>132</v>
      </c>
      <c r="H80" s="26">
        <v>150</v>
      </c>
      <c r="I80" s="26">
        <v>157.05000000000001</v>
      </c>
      <c r="J80" s="26">
        <v>163.96020000000001</v>
      </c>
    </row>
    <row r="81" spans="1:10" ht="59.25" customHeight="1" x14ac:dyDescent="0.25">
      <c r="A81" s="31">
        <v>70</v>
      </c>
      <c r="B81" s="22" t="s">
        <v>142</v>
      </c>
      <c r="C81" s="17" t="s">
        <v>145</v>
      </c>
      <c r="D81" s="17" t="s">
        <v>143</v>
      </c>
      <c r="E81" s="17" t="s">
        <v>82</v>
      </c>
      <c r="F81" s="17" t="s">
        <v>94</v>
      </c>
      <c r="G81" s="17" t="s">
        <v>132</v>
      </c>
      <c r="H81" s="26">
        <v>50</v>
      </c>
      <c r="I81" s="26">
        <v>52.35</v>
      </c>
      <c r="J81" s="26">
        <v>54.653400000000005</v>
      </c>
    </row>
    <row r="82" spans="1:10" ht="61.5" customHeight="1" x14ac:dyDescent="0.25">
      <c r="A82" s="31">
        <v>71</v>
      </c>
      <c r="B82" s="22" t="s">
        <v>142</v>
      </c>
      <c r="C82" s="17" t="s">
        <v>232</v>
      </c>
      <c r="D82" s="17" t="s">
        <v>143</v>
      </c>
      <c r="E82" s="17" t="s">
        <v>82</v>
      </c>
      <c r="F82" s="17" t="s">
        <v>94</v>
      </c>
      <c r="G82" s="17" t="s">
        <v>132</v>
      </c>
      <c r="H82" s="26">
        <v>10</v>
      </c>
      <c r="I82" s="26">
        <v>10.47</v>
      </c>
      <c r="J82" s="26">
        <v>10.930680000000001</v>
      </c>
    </row>
    <row r="83" spans="1:10" ht="63.75" customHeight="1" x14ac:dyDescent="0.25">
      <c r="A83" s="31">
        <v>72</v>
      </c>
      <c r="B83" s="22" t="s">
        <v>142</v>
      </c>
      <c r="C83" s="17" t="s">
        <v>146</v>
      </c>
      <c r="D83" s="17" t="s">
        <v>143</v>
      </c>
      <c r="E83" s="17" t="s">
        <v>82</v>
      </c>
      <c r="F83" s="17" t="s">
        <v>94</v>
      </c>
      <c r="G83" s="17" t="s">
        <v>132</v>
      </c>
      <c r="H83" s="26">
        <v>125</v>
      </c>
      <c r="I83" s="26">
        <v>130.87499999999997</v>
      </c>
      <c r="J83" s="26">
        <v>136.6335</v>
      </c>
    </row>
    <row r="84" spans="1:10" ht="19.5" customHeight="1" x14ac:dyDescent="0.25">
      <c r="A84" s="31">
        <v>73</v>
      </c>
      <c r="B84" s="22" t="s">
        <v>147</v>
      </c>
      <c r="C84" s="17" t="s">
        <v>39</v>
      </c>
      <c r="D84" s="17" t="s">
        <v>148</v>
      </c>
      <c r="E84" s="17" t="s">
        <v>13</v>
      </c>
      <c r="F84" s="17" t="s">
        <v>14</v>
      </c>
      <c r="G84" s="17" t="s">
        <v>11</v>
      </c>
      <c r="H84" s="26">
        <v>997307.04</v>
      </c>
      <c r="I84" s="26">
        <v>929336.64</v>
      </c>
      <c r="J84" s="26">
        <v>928239.04</v>
      </c>
    </row>
    <row r="85" spans="1:10" ht="69.75" customHeight="1" x14ac:dyDescent="0.25">
      <c r="A85" s="31">
        <v>74</v>
      </c>
      <c r="B85" s="22" t="s">
        <v>149</v>
      </c>
      <c r="C85" s="17" t="s">
        <v>39</v>
      </c>
      <c r="D85" s="17" t="s">
        <v>150</v>
      </c>
      <c r="E85" s="17" t="s">
        <v>13</v>
      </c>
      <c r="F85" s="17" t="s">
        <v>14</v>
      </c>
      <c r="G85" s="17" t="s">
        <v>11</v>
      </c>
      <c r="H85" s="26">
        <v>997307.04</v>
      </c>
      <c r="I85" s="26">
        <v>929336.64</v>
      </c>
      <c r="J85" s="26">
        <v>928239.04</v>
      </c>
    </row>
    <row r="86" spans="1:10" ht="51" customHeight="1" x14ac:dyDescent="0.25">
      <c r="A86" s="31">
        <v>75</v>
      </c>
      <c r="B86" s="22" t="s">
        <v>151</v>
      </c>
      <c r="C86" s="17" t="s">
        <v>39</v>
      </c>
      <c r="D86" s="17" t="s">
        <v>152</v>
      </c>
      <c r="E86" s="17" t="s">
        <v>13</v>
      </c>
      <c r="F86" s="17" t="s">
        <v>14</v>
      </c>
      <c r="G86" s="17" t="s">
        <v>153</v>
      </c>
      <c r="H86" s="26">
        <v>349783.9</v>
      </c>
      <c r="I86" s="26">
        <v>286311.40000000002</v>
      </c>
      <c r="J86" s="26">
        <v>286311.40000000002</v>
      </c>
    </row>
    <row r="87" spans="1:10" ht="31.5" x14ac:dyDescent="0.25">
      <c r="A87" s="31">
        <v>76</v>
      </c>
      <c r="B87" s="22" t="s">
        <v>154</v>
      </c>
      <c r="C87" s="17" t="s">
        <v>39</v>
      </c>
      <c r="D87" s="17" t="s">
        <v>155</v>
      </c>
      <c r="E87" s="17" t="s">
        <v>13</v>
      </c>
      <c r="F87" s="17" t="s">
        <v>14</v>
      </c>
      <c r="G87" s="17" t="s">
        <v>153</v>
      </c>
      <c r="H87" s="26">
        <v>317362.59999999998</v>
      </c>
      <c r="I87" s="26">
        <v>253890.1</v>
      </c>
      <c r="J87" s="26">
        <v>253890.1</v>
      </c>
    </row>
    <row r="88" spans="1:10" ht="45.75" customHeight="1" x14ac:dyDescent="0.25">
      <c r="A88" s="31">
        <v>77</v>
      </c>
      <c r="B88" s="22" t="s">
        <v>156</v>
      </c>
      <c r="C88" s="17" t="s">
        <v>39</v>
      </c>
      <c r="D88" s="17" t="s">
        <v>155</v>
      </c>
      <c r="E88" s="17" t="s">
        <v>82</v>
      </c>
      <c r="F88" s="17" t="s">
        <v>157</v>
      </c>
      <c r="G88" s="17" t="s">
        <v>153</v>
      </c>
      <c r="H88" s="26">
        <v>317362.59999999998</v>
      </c>
      <c r="I88" s="26">
        <v>253890.1</v>
      </c>
      <c r="J88" s="26">
        <v>253890.1</v>
      </c>
    </row>
    <row r="89" spans="1:10" ht="43.5" customHeight="1" x14ac:dyDescent="0.25">
      <c r="A89" s="31">
        <v>78</v>
      </c>
      <c r="B89" s="22" t="s">
        <v>158</v>
      </c>
      <c r="C89" s="17" t="s">
        <v>39</v>
      </c>
      <c r="D89" s="17" t="s">
        <v>159</v>
      </c>
      <c r="E89" s="17" t="s">
        <v>13</v>
      </c>
      <c r="F89" s="17" t="s">
        <v>14</v>
      </c>
      <c r="G89" s="17" t="s">
        <v>153</v>
      </c>
      <c r="H89" s="26">
        <v>32421.3</v>
      </c>
      <c r="I89" s="26">
        <v>32421.3</v>
      </c>
      <c r="J89" s="26">
        <v>32421.3</v>
      </c>
    </row>
    <row r="90" spans="1:10" ht="63.75" customHeight="1" x14ac:dyDescent="0.25">
      <c r="A90" s="31">
        <v>79</v>
      </c>
      <c r="B90" s="22" t="s">
        <v>160</v>
      </c>
      <c r="C90" s="17" t="s">
        <v>39</v>
      </c>
      <c r="D90" s="17" t="s">
        <v>159</v>
      </c>
      <c r="E90" s="17" t="s">
        <v>82</v>
      </c>
      <c r="F90" s="17" t="s">
        <v>14</v>
      </c>
      <c r="G90" s="17" t="s">
        <v>153</v>
      </c>
      <c r="H90" s="26">
        <v>32421.3</v>
      </c>
      <c r="I90" s="26">
        <v>32421.3</v>
      </c>
      <c r="J90" s="26">
        <v>32421.3</v>
      </c>
    </row>
    <row r="91" spans="1:10" ht="31.5" x14ac:dyDescent="0.25">
      <c r="A91" s="31">
        <v>80</v>
      </c>
      <c r="B91" s="23" t="s">
        <v>161</v>
      </c>
      <c r="C91" s="17" t="s">
        <v>39</v>
      </c>
      <c r="D91" s="17" t="s">
        <v>162</v>
      </c>
      <c r="E91" s="17" t="s">
        <v>82</v>
      </c>
      <c r="F91" s="17" t="s">
        <v>14</v>
      </c>
      <c r="G91" s="17" t="s">
        <v>153</v>
      </c>
      <c r="H91" s="26">
        <v>40792.400000000001</v>
      </c>
      <c r="I91" s="26">
        <v>40792.400000000001</v>
      </c>
      <c r="J91" s="26">
        <v>40792.400000000001</v>
      </c>
    </row>
    <row r="92" spans="1:10" ht="157.5" customHeight="1" x14ac:dyDescent="0.25">
      <c r="A92" s="31">
        <v>81</v>
      </c>
      <c r="B92" s="22" t="s">
        <v>163</v>
      </c>
      <c r="C92" s="17" t="s">
        <v>39</v>
      </c>
      <c r="D92" s="17" t="s">
        <v>162</v>
      </c>
      <c r="E92" s="17" t="s">
        <v>82</v>
      </c>
      <c r="F92" s="17" t="s">
        <v>164</v>
      </c>
      <c r="G92" s="17" t="s">
        <v>153</v>
      </c>
      <c r="H92" s="26">
        <v>799.6</v>
      </c>
      <c r="I92" s="26">
        <v>799.6</v>
      </c>
      <c r="J92" s="26">
        <v>799.6</v>
      </c>
    </row>
    <row r="93" spans="1:10" ht="251.25" customHeight="1" x14ac:dyDescent="0.25">
      <c r="A93" s="31">
        <v>82</v>
      </c>
      <c r="B93" s="22" t="s">
        <v>165</v>
      </c>
      <c r="C93" s="17" t="s">
        <v>39</v>
      </c>
      <c r="D93" s="17" t="s">
        <v>162</v>
      </c>
      <c r="E93" s="17" t="s">
        <v>82</v>
      </c>
      <c r="F93" s="17" t="s">
        <v>166</v>
      </c>
      <c r="G93" s="17" t="s">
        <v>153</v>
      </c>
      <c r="H93" s="26">
        <v>36167.599999999999</v>
      </c>
      <c r="I93" s="26">
        <v>36167.599999999999</v>
      </c>
      <c r="J93" s="26">
        <v>36167.599999999999</v>
      </c>
    </row>
    <row r="94" spans="1:10" ht="240" customHeight="1" x14ac:dyDescent="0.25">
      <c r="A94" s="31">
        <v>83</v>
      </c>
      <c r="B94" s="22" t="s">
        <v>167</v>
      </c>
      <c r="C94" s="17" t="s">
        <v>39</v>
      </c>
      <c r="D94" s="17" t="s">
        <v>162</v>
      </c>
      <c r="E94" s="17" t="s">
        <v>82</v>
      </c>
      <c r="F94" s="17" t="s">
        <v>168</v>
      </c>
      <c r="G94" s="17" t="s">
        <v>153</v>
      </c>
      <c r="H94" s="26">
        <v>112</v>
      </c>
      <c r="I94" s="26">
        <v>112</v>
      </c>
      <c r="J94" s="26">
        <v>112</v>
      </c>
    </row>
    <row r="95" spans="1:10" ht="166.5" customHeight="1" x14ac:dyDescent="0.25">
      <c r="A95" s="31">
        <v>84</v>
      </c>
      <c r="B95" s="24" t="s">
        <v>169</v>
      </c>
      <c r="C95" s="17" t="s">
        <v>39</v>
      </c>
      <c r="D95" s="17" t="s">
        <v>162</v>
      </c>
      <c r="E95" s="17" t="s">
        <v>82</v>
      </c>
      <c r="F95" s="17" t="s">
        <v>170</v>
      </c>
      <c r="G95" s="17" t="s">
        <v>153</v>
      </c>
      <c r="H95" s="26">
        <v>1899.5</v>
      </c>
      <c r="I95" s="26">
        <v>1899.5</v>
      </c>
      <c r="J95" s="26">
        <v>1899.5</v>
      </c>
    </row>
    <row r="96" spans="1:10" ht="238.5" customHeight="1" x14ac:dyDescent="0.25">
      <c r="A96" s="31">
        <v>85</v>
      </c>
      <c r="B96" s="22" t="s">
        <v>171</v>
      </c>
      <c r="C96" s="17" t="s">
        <v>39</v>
      </c>
      <c r="D96" s="17" t="s">
        <v>162</v>
      </c>
      <c r="E96" s="17" t="s">
        <v>82</v>
      </c>
      <c r="F96" s="17" t="s">
        <v>172</v>
      </c>
      <c r="G96" s="17" t="s">
        <v>153</v>
      </c>
      <c r="H96" s="26">
        <v>1813.7</v>
      </c>
      <c r="I96" s="26">
        <v>1813.7</v>
      </c>
      <c r="J96" s="26">
        <v>1813.7</v>
      </c>
    </row>
    <row r="97" spans="1:10" ht="51" customHeight="1" x14ac:dyDescent="0.25">
      <c r="A97" s="31">
        <v>86</v>
      </c>
      <c r="B97" s="22" t="s">
        <v>173</v>
      </c>
      <c r="C97" s="17" t="s">
        <v>39</v>
      </c>
      <c r="D97" s="17" t="s">
        <v>174</v>
      </c>
      <c r="E97" s="17" t="s">
        <v>13</v>
      </c>
      <c r="F97" s="17" t="s">
        <v>14</v>
      </c>
      <c r="G97" s="17" t="s">
        <v>153</v>
      </c>
      <c r="H97" s="26">
        <v>604545.5</v>
      </c>
      <c r="I97" s="26">
        <v>600047.6</v>
      </c>
      <c r="J97" s="26">
        <v>598950</v>
      </c>
    </row>
    <row r="98" spans="1:10" ht="62.25" customHeight="1" x14ac:dyDescent="0.25">
      <c r="A98" s="31">
        <v>87</v>
      </c>
      <c r="B98" s="22" t="s">
        <v>175</v>
      </c>
      <c r="C98" s="17" t="s">
        <v>39</v>
      </c>
      <c r="D98" s="17" t="s">
        <v>176</v>
      </c>
      <c r="E98" s="17" t="s">
        <v>82</v>
      </c>
      <c r="F98" s="17" t="s">
        <v>14</v>
      </c>
      <c r="G98" s="17" t="s">
        <v>153</v>
      </c>
      <c r="H98" s="26">
        <v>78187.5</v>
      </c>
      <c r="I98" s="26">
        <v>78187.5</v>
      </c>
      <c r="J98" s="26">
        <v>78187.5</v>
      </c>
    </row>
    <row r="99" spans="1:10" ht="219" customHeight="1" x14ac:dyDescent="0.25">
      <c r="A99" s="31">
        <v>88</v>
      </c>
      <c r="B99" s="22" t="s">
        <v>241</v>
      </c>
      <c r="C99" s="17" t="s">
        <v>39</v>
      </c>
      <c r="D99" s="17" t="s">
        <v>242</v>
      </c>
      <c r="E99" s="17" t="s">
        <v>82</v>
      </c>
      <c r="F99" s="17" t="s">
        <v>14</v>
      </c>
      <c r="G99" s="17" t="s">
        <v>153</v>
      </c>
      <c r="H99" s="26">
        <v>0</v>
      </c>
      <c r="I99" s="26">
        <v>25.7</v>
      </c>
      <c r="J99" s="26">
        <v>0</v>
      </c>
    </row>
    <row r="100" spans="1:10" ht="79.5" customHeight="1" x14ac:dyDescent="0.25">
      <c r="A100" s="31">
        <v>89</v>
      </c>
      <c r="B100" s="22" t="s">
        <v>177</v>
      </c>
      <c r="C100" s="17" t="s">
        <v>39</v>
      </c>
      <c r="D100" s="17" t="s">
        <v>178</v>
      </c>
      <c r="E100" s="17" t="s">
        <v>82</v>
      </c>
      <c r="F100" s="17" t="s">
        <v>14</v>
      </c>
      <c r="G100" s="17" t="s">
        <v>153</v>
      </c>
      <c r="H100" s="26">
        <v>2598.6</v>
      </c>
      <c r="I100" s="26">
        <v>2620.1</v>
      </c>
      <c r="J100" s="26">
        <v>2478.1999999999998</v>
      </c>
    </row>
    <row r="101" spans="1:10" ht="63.75" customHeight="1" x14ac:dyDescent="0.25">
      <c r="A101" s="31">
        <v>90</v>
      </c>
      <c r="B101" s="22" t="s">
        <v>179</v>
      </c>
      <c r="C101" s="17" t="s">
        <v>39</v>
      </c>
      <c r="D101" s="17" t="s">
        <v>180</v>
      </c>
      <c r="E101" s="17" t="s">
        <v>13</v>
      </c>
      <c r="F101" s="17" t="s">
        <v>14</v>
      </c>
      <c r="G101" s="17" t="s">
        <v>153</v>
      </c>
      <c r="H101" s="26">
        <v>518899.7</v>
      </c>
      <c r="I101" s="26">
        <v>515325.7</v>
      </c>
      <c r="J101" s="26">
        <v>515366.7</v>
      </c>
    </row>
    <row r="102" spans="1:10" ht="266.25" customHeight="1" x14ac:dyDescent="0.25">
      <c r="A102" s="31">
        <v>91</v>
      </c>
      <c r="B102" s="24" t="s">
        <v>181</v>
      </c>
      <c r="C102" s="17" t="s">
        <v>39</v>
      </c>
      <c r="D102" s="17" t="s">
        <v>180</v>
      </c>
      <c r="E102" s="17" t="s">
        <v>82</v>
      </c>
      <c r="F102" s="17" t="s">
        <v>182</v>
      </c>
      <c r="G102" s="17" t="s">
        <v>153</v>
      </c>
      <c r="H102" s="26">
        <v>31547.1</v>
      </c>
      <c r="I102" s="26">
        <v>31547.1</v>
      </c>
      <c r="J102" s="26">
        <v>31547.1</v>
      </c>
    </row>
    <row r="103" spans="1:10" ht="225" customHeight="1" x14ac:dyDescent="0.25">
      <c r="A103" s="31">
        <v>92</v>
      </c>
      <c r="B103" s="22" t="s">
        <v>240</v>
      </c>
      <c r="C103" s="17" t="s">
        <v>39</v>
      </c>
      <c r="D103" s="17" t="s">
        <v>183</v>
      </c>
      <c r="E103" s="17" t="s">
        <v>82</v>
      </c>
      <c r="F103" s="17" t="s">
        <v>184</v>
      </c>
      <c r="G103" s="17" t="s">
        <v>153</v>
      </c>
      <c r="H103" s="26">
        <v>30.8</v>
      </c>
      <c r="I103" s="26">
        <v>31.9</v>
      </c>
      <c r="J103" s="26">
        <v>31.9</v>
      </c>
    </row>
    <row r="104" spans="1:10" ht="396" customHeight="1" x14ac:dyDescent="0.25">
      <c r="A104" s="31">
        <v>93</v>
      </c>
      <c r="B104" s="22" t="s">
        <v>185</v>
      </c>
      <c r="C104" s="17" t="s">
        <v>39</v>
      </c>
      <c r="D104" s="17" t="s">
        <v>180</v>
      </c>
      <c r="E104" s="17" t="s">
        <v>82</v>
      </c>
      <c r="F104" s="17" t="s">
        <v>186</v>
      </c>
      <c r="G104" s="17" t="s">
        <v>153</v>
      </c>
      <c r="H104" s="26">
        <v>14695.7</v>
      </c>
      <c r="I104" s="26">
        <v>15185.4</v>
      </c>
      <c r="J104" s="26">
        <v>15185.4</v>
      </c>
    </row>
    <row r="105" spans="1:10" ht="127.5" customHeight="1" x14ac:dyDescent="0.25">
      <c r="A105" s="31">
        <v>94</v>
      </c>
      <c r="B105" s="22" t="s">
        <v>187</v>
      </c>
      <c r="C105" s="17" t="s">
        <v>39</v>
      </c>
      <c r="D105" s="17" t="s">
        <v>180</v>
      </c>
      <c r="E105" s="17" t="s">
        <v>82</v>
      </c>
      <c r="F105" s="17" t="s">
        <v>188</v>
      </c>
      <c r="G105" s="17" t="s">
        <v>153</v>
      </c>
      <c r="H105" s="26">
        <v>148.80000000000001</v>
      </c>
      <c r="I105" s="26">
        <v>153.30000000000001</v>
      </c>
      <c r="J105" s="26">
        <v>153.30000000000001</v>
      </c>
    </row>
    <row r="106" spans="1:10" ht="248.25" customHeight="1" x14ac:dyDescent="0.25">
      <c r="A106" s="31">
        <v>95</v>
      </c>
      <c r="B106" s="24" t="s">
        <v>189</v>
      </c>
      <c r="C106" s="17" t="s">
        <v>39</v>
      </c>
      <c r="D106" s="17" t="s">
        <v>180</v>
      </c>
      <c r="E106" s="17" t="s">
        <v>82</v>
      </c>
      <c r="F106" s="17" t="s">
        <v>190</v>
      </c>
      <c r="G106" s="17" t="s">
        <v>153</v>
      </c>
      <c r="H106" s="26">
        <v>3215.3</v>
      </c>
      <c r="I106" s="26">
        <v>3345.8</v>
      </c>
      <c r="J106" s="26">
        <v>3386.8</v>
      </c>
    </row>
    <row r="107" spans="1:10" ht="282" customHeight="1" x14ac:dyDescent="0.25">
      <c r="A107" s="31">
        <v>96</v>
      </c>
      <c r="B107" s="24" t="s">
        <v>191</v>
      </c>
      <c r="C107" s="17" t="s">
        <v>39</v>
      </c>
      <c r="D107" s="17" t="s">
        <v>180</v>
      </c>
      <c r="E107" s="17" t="s">
        <v>82</v>
      </c>
      <c r="F107" s="17" t="s">
        <v>192</v>
      </c>
      <c r="G107" s="17" t="s">
        <v>153</v>
      </c>
      <c r="H107" s="26">
        <v>601</v>
      </c>
      <c r="I107" s="26">
        <v>601</v>
      </c>
      <c r="J107" s="26">
        <v>601</v>
      </c>
    </row>
    <row r="108" spans="1:10" ht="168.75" customHeight="1" x14ac:dyDescent="0.25">
      <c r="A108" s="31">
        <v>97</v>
      </c>
      <c r="B108" s="22" t="s">
        <v>193</v>
      </c>
      <c r="C108" s="17" t="s">
        <v>39</v>
      </c>
      <c r="D108" s="17" t="s">
        <v>180</v>
      </c>
      <c r="E108" s="17" t="s">
        <v>82</v>
      </c>
      <c r="F108" s="17" t="s">
        <v>194</v>
      </c>
      <c r="G108" s="17" t="s">
        <v>153</v>
      </c>
      <c r="H108" s="26">
        <v>362.7</v>
      </c>
      <c r="I108" s="26">
        <v>372.2</v>
      </c>
      <c r="J108" s="26">
        <v>372.2</v>
      </c>
    </row>
    <row r="109" spans="1:10" ht="207.75" customHeight="1" x14ac:dyDescent="0.25">
      <c r="A109" s="31">
        <v>98</v>
      </c>
      <c r="B109" s="24" t="s">
        <v>195</v>
      </c>
      <c r="C109" s="17" t="s">
        <v>39</v>
      </c>
      <c r="D109" s="17" t="s">
        <v>180</v>
      </c>
      <c r="E109" s="17" t="s">
        <v>82</v>
      </c>
      <c r="F109" s="17" t="s">
        <v>196</v>
      </c>
      <c r="G109" s="17" t="s">
        <v>153</v>
      </c>
      <c r="H109" s="26">
        <v>1953.5</v>
      </c>
      <c r="I109" s="26">
        <v>2014.8</v>
      </c>
      <c r="J109" s="26">
        <v>2014.8</v>
      </c>
    </row>
    <row r="110" spans="1:10" ht="324" customHeight="1" x14ac:dyDescent="0.25">
      <c r="A110" s="31">
        <v>99</v>
      </c>
      <c r="B110" s="24" t="s">
        <v>197</v>
      </c>
      <c r="C110" s="17" t="s">
        <v>39</v>
      </c>
      <c r="D110" s="17" t="s">
        <v>180</v>
      </c>
      <c r="E110" s="17" t="s">
        <v>82</v>
      </c>
      <c r="F110" s="17" t="s">
        <v>198</v>
      </c>
      <c r="G110" s="17" t="s">
        <v>153</v>
      </c>
      <c r="H110" s="26">
        <v>348.6</v>
      </c>
      <c r="I110" s="26">
        <v>348.6</v>
      </c>
      <c r="J110" s="26">
        <v>348.6</v>
      </c>
    </row>
    <row r="111" spans="1:10" ht="297" customHeight="1" x14ac:dyDescent="0.25">
      <c r="A111" s="31">
        <v>100</v>
      </c>
      <c r="B111" s="24" t="s">
        <v>199</v>
      </c>
      <c r="C111" s="17" t="s">
        <v>39</v>
      </c>
      <c r="D111" s="17" t="s">
        <v>180</v>
      </c>
      <c r="E111" s="17" t="s">
        <v>82</v>
      </c>
      <c r="F111" s="17" t="s">
        <v>200</v>
      </c>
      <c r="G111" s="17" t="s">
        <v>153</v>
      </c>
      <c r="H111" s="26">
        <v>327233.5</v>
      </c>
      <c r="I111" s="26">
        <v>327233.5</v>
      </c>
      <c r="J111" s="26">
        <v>327233.5</v>
      </c>
    </row>
    <row r="112" spans="1:10" ht="217.5" customHeight="1" x14ac:dyDescent="0.25">
      <c r="A112" s="31">
        <v>101</v>
      </c>
      <c r="B112" s="24" t="s">
        <v>201</v>
      </c>
      <c r="C112" s="17" t="s">
        <v>39</v>
      </c>
      <c r="D112" s="17" t="s">
        <v>180</v>
      </c>
      <c r="E112" s="17" t="s">
        <v>82</v>
      </c>
      <c r="F112" s="17" t="s">
        <v>202</v>
      </c>
      <c r="G112" s="17" t="s">
        <v>153</v>
      </c>
      <c r="H112" s="26">
        <v>26667.5</v>
      </c>
      <c r="I112" s="26">
        <v>26667.5</v>
      </c>
      <c r="J112" s="26">
        <v>26667.5</v>
      </c>
    </row>
    <row r="113" spans="1:1023" ht="294.75" customHeight="1" x14ac:dyDescent="0.25">
      <c r="A113" s="31">
        <v>102</v>
      </c>
      <c r="B113" s="24" t="s">
        <v>203</v>
      </c>
      <c r="C113" s="17" t="s">
        <v>39</v>
      </c>
      <c r="D113" s="17" t="s">
        <v>180</v>
      </c>
      <c r="E113" s="17" t="s">
        <v>82</v>
      </c>
      <c r="F113" s="17" t="s">
        <v>204</v>
      </c>
      <c r="G113" s="17" t="s">
        <v>153</v>
      </c>
      <c r="H113" s="26">
        <v>90200.6</v>
      </c>
      <c r="I113" s="26">
        <v>90200.6</v>
      </c>
      <c r="J113" s="26">
        <v>90200.6</v>
      </c>
    </row>
    <row r="114" spans="1:1023" ht="269.25" customHeight="1" x14ac:dyDescent="0.25">
      <c r="A114" s="31">
        <v>103</v>
      </c>
      <c r="B114" s="22" t="s">
        <v>205</v>
      </c>
      <c r="C114" s="17" t="s">
        <v>39</v>
      </c>
      <c r="D114" s="17" t="s">
        <v>180</v>
      </c>
      <c r="E114" s="17" t="s">
        <v>82</v>
      </c>
      <c r="F114" s="17" t="s">
        <v>206</v>
      </c>
      <c r="G114" s="17" t="s">
        <v>153</v>
      </c>
      <c r="H114" s="26">
        <v>21429.3</v>
      </c>
      <c r="I114" s="26">
        <v>17143.400000000001</v>
      </c>
      <c r="J114" s="26">
        <v>17143.400000000001</v>
      </c>
    </row>
    <row r="115" spans="1:1023" ht="168.75" customHeight="1" x14ac:dyDescent="0.25">
      <c r="A115" s="31">
        <v>104</v>
      </c>
      <c r="B115" s="22" t="s">
        <v>207</v>
      </c>
      <c r="C115" s="17" t="s">
        <v>39</v>
      </c>
      <c r="D115" s="17" t="s">
        <v>180</v>
      </c>
      <c r="E115" s="17" t="s">
        <v>82</v>
      </c>
      <c r="F115" s="17" t="s">
        <v>208</v>
      </c>
      <c r="G115" s="17" t="s">
        <v>153</v>
      </c>
      <c r="H115" s="26">
        <v>465.3</v>
      </c>
      <c r="I115" s="26">
        <v>480.6</v>
      </c>
      <c r="J115" s="26">
        <v>480.6</v>
      </c>
    </row>
    <row r="116" spans="1:1023" ht="144" customHeight="1" x14ac:dyDescent="0.25">
      <c r="A116" s="31">
        <v>105</v>
      </c>
      <c r="B116" s="25" t="s">
        <v>209</v>
      </c>
      <c r="C116" s="17" t="s">
        <v>39</v>
      </c>
      <c r="D116" s="17" t="s">
        <v>210</v>
      </c>
      <c r="E116" s="17" t="s">
        <v>82</v>
      </c>
      <c r="F116" s="17" t="s">
        <v>14</v>
      </c>
      <c r="G116" s="17" t="s">
        <v>153</v>
      </c>
      <c r="H116" s="26">
        <v>2917.6</v>
      </c>
      <c r="I116" s="26">
        <v>2917.6</v>
      </c>
      <c r="J116" s="26">
        <v>2917.6</v>
      </c>
    </row>
    <row r="117" spans="1:1023" ht="218.25" customHeight="1" x14ac:dyDescent="0.25">
      <c r="A117" s="31">
        <v>106</v>
      </c>
      <c r="B117" s="25" t="s">
        <v>236</v>
      </c>
      <c r="C117" s="17" t="s">
        <v>39</v>
      </c>
      <c r="D117" s="17" t="s">
        <v>239</v>
      </c>
      <c r="E117" s="17" t="s">
        <v>82</v>
      </c>
      <c r="F117" s="17" t="s">
        <v>237</v>
      </c>
      <c r="G117" s="17" t="s">
        <v>153</v>
      </c>
      <c r="H117" s="26">
        <v>554.1</v>
      </c>
      <c r="I117" s="26">
        <v>436.9</v>
      </c>
      <c r="J117" s="26">
        <v>0</v>
      </c>
    </row>
    <row r="118" spans="1:1023" ht="216" customHeight="1" x14ac:dyDescent="0.25">
      <c r="A118" s="31">
        <v>107</v>
      </c>
      <c r="B118" s="25" t="s">
        <v>236</v>
      </c>
      <c r="C118" s="17" t="s">
        <v>39</v>
      </c>
      <c r="D118" s="17" t="s">
        <v>239</v>
      </c>
      <c r="E118" s="17" t="s">
        <v>82</v>
      </c>
      <c r="F118" s="17" t="s">
        <v>238</v>
      </c>
      <c r="G118" s="17" t="s">
        <v>153</v>
      </c>
      <c r="H118" s="26">
        <v>1388</v>
      </c>
      <c r="I118" s="26">
        <v>534.1</v>
      </c>
      <c r="J118" s="26">
        <v>0</v>
      </c>
    </row>
    <row r="119" spans="1:1023" ht="16.5" customHeight="1" x14ac:dyDescent="0.25">
      <c r="A119" s="31">
        <v>108</v>
      </c>
      <c r="B119" s="25" t="s">
        <v>211</v>
      </c>
      <c r="C119" s="17" t="s">
        <v>39</v>
      </c>
      <c r="D119" s="17" t="s">
        <v>212</v>
      </c>
      <c r="E119" s="17" t="s">
        <v>13</v>
      </c>
      <c r="F119" s="17" t="s">
        <v>14</v>
      </c>
      <c r="G119" s="17" t="s">
        <v>153</v>
      </c>
      <c r="H119" s="26">
        <v>2185.2399999999998</v>
      </c>
      <c r="I119" s="26">
        <v>2185.2399999999998</v>
      </c>
      <c r="J119" s="26">
        <v>2185.2399999999998</v>
      </c>
    </row>
    <row r="120" spans="1:1023" ht="94.5" customHeight="1" x14ac:dyDescent="0.25">
      <c r="A120" s="31">
        <v>109</v>
      </c>
      <c r="B120" s="22" t="s">
        <v>213</v>
      </c>
      <c r="C120" s="17" t="s">
        <v>39</v>
      </c>
      <c r="D120" s="17" t="s">
        <v>214</v>
      </c>
      <c r="E120" s="17" t="s">
        <v>13</v>
      </c>
      <c r="F120" s="17" t="s">
        <v>14</v>
      </c>
      <c r="G120" s="17" t="s">
        <v>153</v>
      </c>
      <c r="H120" s="26">
        <v>0</v>
      </c>
      <c r="I120" s="26">
        <v>2156.14</v>
      </c>
      <c r="J120" s="26">
        <v>2156.14</v>
      </c>
    </row>
    <row r="121" spans="1:1023" ht="93" customHeight="1" x14ac:dyDescent="0.25">
      <c r="A121" s="31">
        <v>110</v>
      </c>
      <c r="B121" s="22" t="s">
        <v>213</v>
      </c>
      <c r="C121" s="17" t="s">
        <v>39</v>
      </c>
      <c r="D121" s="17" t="s">
        <v>214</v>
      </c>
      <c r="E121" s="17" t="s">
        <v>82</v>
      </c>
      <c r="F121" s="17" t="s">
        <v>14</v>
      </c>
      <c r="G121" s="17" t="s">
        <v>153</v>
      </c>
      <c r="H121" s="26">
        <v>2156.14</v>
      </c>
      <c r="I121" s="26">
        <v>2156.14</v>
      </c>
      <c r="J121" s="26">
        <v>2156.14</v>
      </c>
    </row>
    <row r="122" spans="1:1023" ht="83.25" customHeight="1" x14ac:dyDescent="0.25">
      <c r="A122" s="31">
        <v>111</v>
      </c>
      <c r="B122" s="22" t="s">
        <v>235</v>
      </c>
      <c r="C122" s="17" t="s">
        <v>39</v>
      </c>
      <c r="D122" s="17" t="s">
        <v>234</v>
      </c>
      <c r="E122" s="17" t="s">
        <v>82</v>
      </c>
      <c r="F122" s="17" t="s">
        <v>14</v>
      </c>
      <c r="G122" s="17" t="s">
        <v>153</v>
      </c>
      <c r="H122" s="26">
        <v>29.1</v>
      </c>
      <c r="I122" s="26">
        <v>29.1</v>
      </c>
      <c r="J122" s="26">
        <v>29.1</v>
      </c>
    </row>
    <row r="123" spans="1:1023" x14ac:dyDescent="0.25">
      <c r="B123" s="12"/>
      <c r="C123" s="16"/>
      <c r="D123" s="16"/>
      <c r="E123" s="16"/>
      <c r="F123" s="16"/>
      <c r="G123" s="16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/>
      <c r="KP123" s="12"/>
      <c r="KQ123" s="12"/>
      <c r="KR123" s="12"/>
      <c r="KS123" s="12"/>
      <c r="KT123" s="12"/>
      <c r="KU123" s="12"/>
      <c r="KV123" s="12"/>
      <c r="KW123" s="12"/>
      <c r="KX123" s="12"/>
      <c r="KY123" s="12"/>
      <c r="KZ123" s="12"/>
      <c r="LA123" s="12"/>
      <c r="LB123" s="12"/>
      <c r="LC123" s="12"/>
      <c r="LD123" s="12"/>
      <c r="LE123" s="12"/>
      <c r="LF123" s="12"/>
      <c r="LG123" s="12"/>
      <c r="LH123" s="12"/>
      <c r="LI123" s="12"/>
      <c r="LJ123" s="12"/>
      <c r="LK123" s="12"/>
      <c r="LL123" s="12"/>
      <c r="LM123" s="12"/>
      <c r="LN123" s="12"/>
      <c r="LO123" s="12"/>
      <c r="LP123" s="12"/>
      <c r="LQ123" s="12"/>
      <c r="LR123" s="12"/>
      <c r="LS123" s="12"/>
      <c r="LT123" s="12"/>
      <c r="LU123" s="12"/>
      <c r="LV123" s="12"/>
      <c r="LW123" s="12"/>
      <c r="LX123" s="12"/>
      <c r="LY123" s="12"/>
      <c r="LZ123" s="12"/>
      <c r="MA123" s="12"/>
      <c r="MB123" s="12"/>
      <c r="MC123" s="12"/>
      <c r="MD123" s="12"/>
      <c r="ME123" s="12"/>
      <c r="MF123" s="12"/>
      <c r="MG123" s="12"/>
      <c r="MH123" s="12"/>
      <c r="MI123" s="12"/>
      <c r="MJ123" s="12"/>
      <c r="MK123" s="12"/>
      <c r="ML123" s="12"/>
      <c r="MM123" s="12"/>
      <c r="MN123" s="12"/>
      <c r="MO123" s="12"/>
      <c r="MP123" s="12"/>
      <c r="MQ123" s="12"/>
      <c r="MR123" s="12"/>
      <c r="MS123" s="12"/>
      <c r="MT123" s="12"/>
      <c r="MU123" s="12"/>
      <c r="MV123" s="12"/>
      <c r="MW123" s="12"/>
      <c r="MX123" s="12"/>
      <c r="MY123" s="12"/>
      <c r="MZ123" s="12"/>
      <c r="NA123" s="12"/>
      <c r="NB123" s="12"/>
      <c r="NC123" s="12"/>
      <c r="ND123" s="12"/>
      <c r="NE123" s="12"/>
      <c r="NF123" s="12"/>
      <c r="NG123" s="12"/>
      <c r="NH123" s="12"/>
      <c r="NI123" s="12"/>
      <c r="NJ123" s="12"/>
      <c r="NK123" s="12"/>
      <c r="NL123" s="12"/>
      <c r="NM123" s="12"/>
      <c r="NN123" s="12"/>
      <c r="NO123" s="12"/>
      <c r="NP123" s="12"/>
      <c r="NQ123" s="12"/>
      <c r="NR123" s="12"/>
      <c r="NS123" s="12"/>
      <c r="NT123" s="12"/>
      <c r="NU123" s="12"/>
      <c r="NV123" s="12"/>
      <c r="NW123" s="12"/>
      <c r="NX123" s="12"/>
      <c r="NY123" s="12"/>
      <c r="NZ123" s="12"/>
      <c r="OA123" s="12"/>
      <c r="OB123" s="12"/>
      <c r="OC123" s="12"/>
      <c r="OD123" s="12"/>
      <c r="OE123" s="12"/>
      <c r="OF123" s="12"/>
      <c r="OG123" s="12"/>
      <c r="OH123" s="12"/>
      <c r="OI123" s="12"/>
      <c r="OJ123" s="12"/>
      <c r="OK123" s="12"/>
      <c r="OL123" s="12"/>
      <c r="OM123" s="12"/>
      <c r="ON123" s="12"/>
      <c r="OO123" s="12"/>
      <c r="OP123" s="12"/>
      <c r="OQ123" s="12"/>
      <c r="OR123" s="12"/>
      <c r="OS123" s="12"/>
      <c r="OT123" s="12"/>
      <c r="OU123" s="12"/>
      <c r="OV123" s="12"/>
      <c r="OW123" s="12"/>
      <c r="OX123" s="12"/>
      <c r="OY123" s="12"/>
      <c r="OZ123" s="12"/>
      <c r="PA123" s="12"/>
      <c r="PB123" s="12"/>
      <c r="PC123" s="12"/>
      <c r="PD123" s="12"/>
      <c r="PE123" s="12"/>
      <c r="PF123" s="12"/>
      <c r="PG123" s="12"/>
      <c r="PH123" s="12"/>
      <c r="PI123" s="12"/>
      <c r="PJ123" s="12"/>
      <c r="PK123" s="12"/>
      <c r="PL123" s="12"/>
      <c r="PM123" s="12"/>
      <c r="PN123" s="12"/>
      <c r="PO123" s="12"/>
      <c r="PP123" s="12"/>
      <c r="PQ123" s="12"/>
      <c r="PR123" s="12"/>
      <c r="PS123" s="12"/>
      <c r="PT123" s="12"/>
      <c r="PU123" s="12"/>
      <c r="PV123" s="12"/>
      <c r="PW123" s="12"/>
      <c r="PX123" s="12"/>
      <c r="PY123" s="12"/>
      <c r="PZ123" s="12"/>
      <c r="QA123" s="12"/>
      <c r="QB123" s="12"/>
      <c r="QC123" s="12"/>
      <c r="QD123" s="12"/>
      <c r="QE123" s="12"/>
      <c r="QF123" s="12"/>
      <c r="QG123" s="12"/>
      <c r="QH123" s="12"/>
      <c r="QI123" s="12"/>
      <c r="QJ123" s="12"/>
      <c r="QK123" s="12"/>
      <c r="QL123" s="12"/>
      <c r="QM123" s="12"/>
      <c r="QN123" s="12"/>
      <c r="QO123" s="12"/>
      <c r="QP123" s="12"/>
      <c r="QQ123" s="12"/>
      <c r="QR123" s="12"/>
      <c r="QS123" s="12"/>
      <c r="QT123" s="12"/>
      <c r="QU123" s="12"/>
      <c r="QV123" s="12"/>
      <c r="QW123" s="12"/>
      <c r="QX123" s="12"/>
      <c r="QY123" s="12"/>
      <c r="QZ123" s="12"/>
      <c r="RA123" s="12"/>
      <c r="RB123" s="12"/>
      <c r="RC123" s="12"/>
      <c r="RD123" s="12"/>
      <c r="RE123" s="12"/>
      <c r="RF123" s="12"/>
      <c r="RG123" s="12"/>
      <c r="RH123" s="12"/>
      <c r="RI123" s="12"/>
      <c r="RJ123" s="12"/>
      <c r="RK123" s="12"/>
      <c r="RL123" s="12"/>
      <c r="RM123" s="12"/>
      <c r="RN123" s="12"/>
      <c r="RO123" s="12"/>
      <c r="RP123" s="12"/>
      <c r="RQ123" s="12"/>
      <c r="RR123" s="12"/>
      <c r="RS123" s="12"/>
      <c r="RT123" s="12"/>
      <c r="RU123" s="12"/>
      <c r="RV123" s="12"/>
      <c r="RW123" s="12"/>
      <c r="RX123" s="12"/>
      <c r="RY123" s="12"/>
      <c r="RZ123" s="12"/>
      <c r="SA123" s="12"/>
      <c r="SB123" s="12"/>
      <c r="SC123" s="12"/>
      <c r="SD123" s="12"/>
      <c r="SE123" s="12"/>
      <c r="SF123" s="12"/>
      <c r="SG123" s="12"/>
      <c r="SH123" s="12"/>
      <c r="SI123" s="12"/>
      <c r="SJ123" s="12"/>
      <c r="SK123" s="12"/>
      <c r="SL123" s="12"/>
      <c r="SM123" s="12"/>
      <c r="SN123" s="12"/>
      <c r="SO123" s="12"/>
      <c r="SP123" s="12"/>
      <c r="SQ123" s="12"/>
      <c r="SR123" s="12"/>
      <c r="SS123" s="12"/>
      <c r="ST123" s="12"/>
      <c r="SU123" s="12"/>
      <c r="SV123" s="12"/>
      <c r="SW123" s="12"/>
      <c r="SX123" s="12"/>
      <c r="SY123" s="12"/>
      <c r="SZ123" s="12"/>
      <c r="TA123" s="12"/>
      <c r="TB123" s="12"/>
      <c r="TC123" s="12"/>
      <c r="TD123" s="12"/>
      <c r="TE123" s="12"/>
      <c r="TF123" s="12"/>
      <c r="TG123" s="12"/>
      <c r="TH123" s="12"/>
      <c r="TI123" s="12"/>
      <c r="TJ123" s="12"/>
      <c r="TK123" s="12"/>
      <c r="TL123" s="12"/>
      <c r="TM123" s="12"/>
      <c r="TN123" s="12"/>
      <c r="TO123" s="12"/>
      <c r="TP123" s="12"/>
      <c r="TQ123" s="12"/>
      <c r="TR123" s="12"/>
      <c r="TS123" s="12"/>
      <c r="TT123" s="12"/>
      <c r="TU123" s="12"/>
      <c r="TV123" s="12"/>
      <c r="TW123" s="12"/>
      <c r="TX123" s="12"/>
      <c r="TY123" s="12"/>
      <c r="TZ123" s="12"/>
      <c r="UA123" s="12"/>
      <c r="UB123" s="12"/>
      <c r="UC123" s="12"/>
      <c r="UD123" s="12"/>
      <c r="UE123" s="12"/>
      <c r="UF123" s="12"/>
      <c r="UG123" s="12"/>
      <c r="UH123" s="12"/>
      <c r="UI123" s="12"/>
      <c r="UJ123" s="12"/>
      <c r="UK123" s="12"/>
      <c r="UL123" s="12"/>
      <c r="UM123" s="12"/>
      <c r="UN123" s="12"/>
      <c r="UO123" s="12"/>
      <c r="UP123" s="12"/>
      <c r="UQ123" s="12"/>
      <c r="UR123" s="12"/>
      <c r="US123" s="12"/>
      <c r="UT123" s="12"/>
      <c r="UU123" s="12"/>
      <c r="UV123" s="12"/>
      <c r="UW123" s="12"/>
      <c r="UX123" s="12"/>
      <c r="UY123" s="12"/>
      <c r="UZ123" s="12"/>
      <c r="VA123" s="12"/>
      <c r="VB123" s="12"/>
      <c r="VC123" s="12"/>
      <c r="VD123" s="12"/>
      <c r="VE123" s="12"/>
      <c r="VF123" s="12"/>
      <c r="VG123" s="12"/>
      <c r="VH123" s="12"/>
      <c r="VI123" s="12"/>
      <c r="VJ123" s="12"/>
      <c r="VK123" s="12"/>
      <c r="VL123" s="12"/>
      <c r="VM123" s="12"/>
      <c r="VN123" s="12"/>
      <c r="VO123" s="12"/>
      <c r="VP123" s="12"/>
      <c r="VQ123" s="12"/>
      <c r="VR123" s="12"/>
      <c r="VS123" s="12"/>
      <c r="VT123" s="12"/>
      <c r="VU123" s="12"/>
      <c r="VV123" s="12"/>
      <c r="VW123" s="12"/>
      <c r="VX123" s="12"/>
      <c r="VY123" s="12"/>
      <c r="VZ123" s="12"/>
      <c r="WA123" s="12"/>
      <c r="WB123" s="12"/>
      <c r="WC123" s="12"/>
      <c r="WD123" s="12"/>
      <c r="WE123" s="12"/>
      <c r="WF123" s="12"/>
      <c r="WG123" s="12"/>
      <c r="WH123" s="12"/>
      <c r="WI123" s="12"/>
      <c r="WJ123" s="12"/>
      <c r="WK123" s="12"/>
      <c r="WL123" s="12"/>
      <c r="WM123" s="12"/>
      <c r="WN123" s="12"/>
      <c r="WO123" s="12"/>
      <c r="WP123" s="12"/>
      <c r="WQ123" s="12"/>
      <c r="WR123" s="12"/>
      <c r="WS123" s="12"/>
      <c r="WT123" s="12"/>
      <c r="WU123" s="12"/>
      <c r="WV123" s="12"/>
      <c r="WW123" s="12"/>
      <c r="WX123" s="12"/>
      <c r="WY123" s="12"/>
      <c r="WZ123" s="12"/>
      <c r="XA123" s="12"/>
      <c r="XB123" s="12"/>
      <c r="XC123" s="12"/>
      <c r="XD123" s="12"/>
      <c r="XE123" s="12"/>
      <c r="XF123" s="12"/>
      <c r="XG123" s="12"/>
      <c r="XH123" s="12"/>
      <c r="XI123" s="12"/>
      <c r="XJ123" s="12"/>
      <c r="XK123" s="12"/>
      <c r="XL123" s="12"/>
      <c r="XM123" s="12"/>
      <c r="XN123" s="12"/>
      <c r="XO123" s="12"/>
      <c r="XP123" s="12"/>
      <c r="XQ123" s="12"/>
      <c r="XR123" s="12"/>
      <c r="XS123" s="12"/>
      <c r="XT123" s="12"/>
      <c r="XU123" s="12"/>
      <c r="XV123" s="12"/>
      <c r="XW123" s="12"/>
      <c r="XX123" s="12"/>
      <c r="XY123" s="12"/>
      <c r="XZ123" s="12"/>
      <c r="YA123" s="12"/>
      <c r="YB123" s="12"/>
      <c r="YC123" s="12"/>
      <c r="YD123" s="12"/>
      <c r="YE123" s="12"/>
      <c r="YF123" s="12"/>
      <c r="YG123" s="12"/>
      <c r="YH123" s="12"/>
      <c r="YI123" s="12"/>
      <c r="YJ123" s="12"/>
      <c r="YK123" s="12"/>
      <c r="YL123" s="12"/>
      <c r="YM123" s="12"/>
      <c r="YN123" s="12"/>
      <c r="YO123" s="12"/>
      <c r="YP123" s="12"/>
      <c r="YQ123" s="12"/>
      <c r="YR123" s="12"/>
      <c r="YS123" s="12"/>
      <c r="YT123" s="12"/>
      <c r="YU123" s="12"/>
      <c r="YV123" s="12"/>
      <c r="YW123" s="12"/>
      <c r="YX123" s="12"/>
      <c r="YY123" s="12"/>
      <c r="YZ123" s="12"/>
      <c r="ZA123" s="12"/>
      <c r="ZB123" s="12"/>
      <c r="ZC123" s="12"/>
      <c r="ZD123" s="12"/>
      <c r="ZE123" s="12"/>
      <c r="ZF123" s="12"/>
      <c r="ZG123" s="12"/>
      <c r="ZH123" s="12"/>
      <c r="ZI123" s="12"/>
      <c r="ZJ123" s="12"/>
      <c r="ZK123" s="12"/>
      <c r="ZL123" s="12"/>
      <c r="ZM123" s="12"/>
      <c r="ZN123" s="12"/>
      <c r="ZO123" s="12"/>
      <c r="ZP123" s="12"/>
      <c r="ZQ123" s="12"/>
      <c r="ZR123" s="12"/>
      <c r="ZS123" s="12"/>
      <c r="ZT123" s="12"/>
      <c r="ZU123" s="12"/>
      <c r="ZV123" s="12"/>
      <c r="ZW123" s="12"/>
      <c r="ZX123" s="12"/>
      <c r="ZY123" s="12"/>
      <c r="ZZ123" s="12"/>
      <c r="AAA123" s="12"/>
      <c r="AAB123" s="12"/>
      <c r="AAC123" s="12"/>
      <c r="AAD123" s="12"/>
      <c r="AAE123" s="12"/>
      <c r="AAF123" s="12"/>
      <c r="AAG123" s="12"/>
      <c r="AAH123" s="12"/>
      <c r="AAI123" s="12"/>
      <c r="AAJ123" s="12"/>
      <c r="AAK123" s="12"/>
      <c r="AAL123" s="12"/>
      <c r="AAM123" s="12"/>
      <c r="AAN123" s="12"/>
      <c r="AAO123" s="12"/>
      <c r="AAP123" s="12"/>
      <c r="AAQ123" s="12"/>
      <c r="AAR123" s="12"/>
      <c r="AAS123" s="12"/>
      <c r="AAT123" s="12"/>
      <c r="AAU123" s="12"/>
      <c r="AAV123" s="12"/>
      <c r="AAW123" s="12"/>
      <c r="AAX123" s="12"/>
      <c r="AAY123" s="12"/>
      <c r="AAZ123" s="12"/>
      <c r="ABA123" s="12"/>
      <c r="ABB123" s="12"/>
      <c r="ABC123" s="12"/>
      <c r="ABD123" s="12"/>
      <c r="ABE123" s="12"/>
      <c r="ABF123" s="12"/>
      <c r="ABG123" s="12"/>
      <c r="ABH123" s="12"/>
      <c r="ABI123" s="12"/>
      <c r="ABJ123" s="12"/>
      <c r="ABK123" s="12"/>
      <c r="ABL123" s="12"/>
      <c r="ABM123" s="12"/>
      <c r="ABN123" s="12"/>
      <c r="ABO123" s="12"/>
      <c r="ABP123" s="12"/>
      <c r="ABQ123" s="12"/>
      <c r="ABR123" s="12"/>
      <c r="ABS123" s="12"/>
      <c r="ABT123" s="12"/>
      <c r="ABU123" s="12"/>
      <c r="ABV123" s="12"/>
      <c r="ABW123" s="12"/>
      <c r="ABX123" s="12"/>
      <c r="ABY123" s="12"/>
      <c r="ABZ123" s="12"/>
      <c r="ACA123" s="12"/>
      <c r="ACB123" s="12"/>
      <c r="ACC123" s="12"/>
      <c r="ACD123" s="12"/>
      <c r="ACE123" s="12"/>
      <c r="ACF123" s="12"/>
      <c r="ACG123" s="12"/>
      <c r="ACH123" s="12"/>
      <c r="ACI123" s="12"/>
      <c r="ACJ123" s="12"/>
      <c r="ACK123" s="12"/>
      <c r="ACL123" s="12"/>
      <c r="ACM123" s="12"/>
      <c r="ACN123" s="12"/>
      <c r="ACO123" s="12"/>
      <c r="ACP123" s="12"/>
      <c r="ACQ123" s="12"/>
      <c r="ACR123" s="12"/>
      <c r="ACS123" s="12"/>
      <c r="ACT123" s="12"/>
      <c r="ACU123" s="12"/>
      <c r="ACV123" s="12"/>
      <c r="ACW123" s="12"/>
      <c r="ACX123" s="12"/>
      <c r="ACY123" s="12"/>
      <c r="ACZ123" s="12"/>
      <c r="ADA123" s="12"/>
      <c r="ADB123" s="12"/>
      <c r="ADC123" s="12"/>
      <c r="ADD123" s="12"/>
      <c r="ADE123" s="12"/>
      <c r="ADF123" s="12"/>
      <c r="ADG123" s="12"/>
      <c r="ADH123" s="12"/>
      <c r="ADI123" s="12"/>
      <c r="ADJ123" s="12"/>
      <c r="ADK123" s="12"/>
      <c r="ADL123" s="12"/>
      <c r="ADM123" s="12"/>
      <c r="ADN123" s="12"/>
      <c r="ADO123" s="12"/>
      <c r="ADP123" s="12"/>
      <c r="ADQ123" s="12"/>
      <c r="ADR123" s="12"/>
      <c r="ADS123" s="12"/>
      <c r="ADT123" s="12"/>
      <c r="ADU123" s="12"/>
      <c r="ADV123" s="12"/>
      <c r="ADW123" s="12"/>
      <c r="ADX123" s="12"/>
      <c r="ADY123" s="12"/>
      <c r="ADZ123" s="12"/>
      <c r="AEA123" s="12"/>
      <c r="AEB123" s="12"/>
      <c r="AEC123" s="12"/>
      <c r="AED123" s="12"/>
      <c r="AEE123" s="12"/>
      <c r="AEF123" s="12"/>
      <c r="AEG123" s="12"/>
      <c r="AEH123" s="12"/>
      <c r="AEI123" s="12"/>
      <c r="AEJ123" s="12"/>
      <c r="AEK123" s="12"/>
      <c r="AEL123" s="12"/>
      <c r="AEM123" s="12"/>
      <c r="AEN123" s="12"/>
      <c r="AEO123" s="12"/>
      <c r="AEP123" s="12"/>
      <c r="AEQ123" s="12"/>
      <c r="AER123" s="12"/>
      <c r="AES123" s="12"/>
      <c r="AET123" s="12"/>
      <c r="AEU123" s="12"/>
      <c r="AEV123" s="12"/>
      <c r="AEW123" s="12"/>
      <c r="AEX123" s="12"/>
      <c r="AEY123" s="12"/>
      <c r="AEZ123" s="12"/>
      <c r="AFA123" s="12"/>
      <c r="AFB123" s="12"/>
      <c r="AFC123" s="12"/>
      <c r="AFD123" s="12"/>
      <c r="AFE123" s="12"/>
      <c r="AFF123" s="12"/>
      <c r="AFG123" s="12"/>
      <c r="AFH123" s="12"/>
      <c r="AFI123" s="12"/>
      <c r="AFJ123" s="12"/>
      <c r="AFK123" s="12"/>
      <c r="AFL123" s="12"/>
      <c r="AFM123" s="12"/>
      <c r="AFN123" s="12"/>
      <c r="AFO123" s="12"/>
      <c r="AFP123" s="12"/>
      <c r="AFQ123" s="12"/>
      <c r="AFR123" s="12"/>
      <c r="AFS123" s="12"/>
      <c r="AFT123" s="12"/>
      <c r="AFU123" s="12"/>
      <c r="AFV123" s="12"/>
      <c r="AFW123" s="12"/>
      <c r="AFX123" s="12"/>
      <c r="AFY123" s="12"/>
      <c r="AFZ123" s="12"/>
      <c r="AGA123" s="12"/>
      <c r="AGB123" s="12"/>
      <c r="AGC123" s="12"/>
      <c r="AGD123" s="12"/>
      <c r="AGE123" s="12"/>
      <c r="AGF123" s="12"/>
      <c r="AGG123" s="12"/>
      <c r="AGH123" s="12"/>
      <c r="AGI123" s="12"/>
      <c r="AGJ123" s="12"/>
      <c r="AGK123" s="12"/>
      <c r="AGL123" s="12"/>
      <c r="AGM123" s="12"/>
      <c r="AGN123" s="12"/>
      <c r="AGO123" s="12"/>
      <c r="AGP123" s="12"/>
      <c r="AGQ123" s="12"/>
      <c r="AGR123" s="12"/>
      <c r="AGS123" s="12"/>
      <c r="AGT123" s="12"/>
      <c r="AGU123" s="12"/>
      <c r="AGV123" s="12"/>
      <c r="AGW123" s="12"/>
      <c r="AGX123" s="12"/>
      <c r="AGY123" s="12"/>
      <c r="AGZ123" s="12"/>
      <c r="AHA123" s="12"/>
      <c r="AHB123" s="12"/>
      <c r="AHC123" s="12"/>
      <c r="AHD123" s="12"/>
      <c r="AHE123" s="12"/>
      <c r="AHF123" s="12"/>
      <c r="AHG123" s="12"/>
      <c r="AHH123" s="12"/>
      <c r="AHI123" s="12"/>
      <c r="AHJ123" s="12"/>
      <c r="AHK123" s="12"/>
      <c r="AHL123" s="12"/>
      <c r="AHM123" s="12"/>
      <c r="AHN123" s="12"/>
      <c r="AHO123" s="12"/>
      <c r="AHP123" s="12"/>
      <c r="AHQ123" s="12"/>
      <c r="AHR123" s="12"/>
      <c r="AHS123" s="12"/>
      <c r="AHT123" s="12"/>
      <c r="AHU123" s="12"/>
      <c r="AHV123" s="12"/>
      <c r="AHW123" s="12"/>
      <c r="AHX123" s="12"/>
      <c r="AHY123" s="12"/>
      <c r="AHZ123" s="12"/>
      <c r="AIA123" s="12"/>
      <c r="AIB123" s="12"/>
      <c r="AIC123" s="12"/>
      <c r="AID123" s="12"/>
      <c r="AIE123" s="12"/>
      <c r="AIF123" s="12"/>
      <c r="AIG123" s="12"/>
      <c r="AIH123" s="12"/>
      <c r="AII123" s="12"/>
      <c r="AIJ123" s="12"/>
      <c r="AIK123" s="12"/>
      <c r="AIL123" s="12"/>
      <c r="AIM123" s="12"/>
      <c r="AIN123" s="12"/>
      <c r="AIO123" s="12"/>
      <c r="AIP123" s="12"/>
      <c r="AIQ123" s="12"/>
      <c r="AIR123" s="12"/>
      <c r="AIS123" s="12"/>
      <c r="AIT123" s="12"/>
      <c r="AIU123" s="12"/>
      <c r="AIV123" s="12"/>
      <c r="AIW123" s="12"/>
      <c r="AIX123" s="12"/>
      <c r="AIY123" s="12"/>
      <c r="AIZ123" s="12"/>
      <c r="AJA123" s="12"/>
      <c r="AJB123" s="12"/>
      <c r="AJC123" s="12"/>
      <c r="AJD123" s="12"/>
      <c r="AJE123" s="12"/>
      <c r="AJF123" s="12"/>
      <c r="AJG123" s="12"/>
      <c r="AJH123" s="12"/>
      <c r="AJI123" s="12"/>
      <c r="AJJ123" s="12"/>
      <c r="AJK123" s="12"/>
      <c r="AJL123" s="12"/>
      <c r="AJM123" s="12"/>
      <c r="AJN123" s="12"/>
      <c r="AJO123" s="12"/>
      <c r="AJP123" s="12"/>
      <c r="AJQ123" s="12"/>
      <c r="AJR123" s="12"/>
      <c r="AJS123" s="12"/>
      <c r="AJT123" s="12"/>
      <c r="AJU123" s="12"/>
      <c r="AJV123" s="12"/>
      <c r="AJW123" s="12"/>
      <c r="AJX123" s="12"/>
      <c r="AJY123" s="12"/>
      <c r="AJZ123" s="12"/>
      <c r="AKA123" s="12"/>
      <c r="AKB123" s="12"/>
      <c r="AKC123" s="12"/>
      <c r="AKD123" s="12"/>
      <c r="AKE123" s="12"/>
      <c r="AKF123" s="12"/>
      <c r="AKG123" s="12"/>
      <c r="AKH123" s="12"/>
      <c r="AKI123" s="12"/>
      <c r="AKJ123" s="12"/>
      <c r="AKK123" s="12"/>
      <c r="AKL123" s="12"/>
      <c r="AKM123" s="12"/>
      <c r="AKN123" s="12"/>
      <c r="AKO123" s="12"/>
      <c r="AKP123" s="12"/>
      <c r="AKQ123" s="12"/>
      <c r="AKR123" s="12"/>
      <c r="AKS123" s="12"/>
      <c r="AKT123" s="12"/>
      <c r="AKU123" s="12"/>
      <c r="AKV123" s="12"/>
      <c r="AKW123" s="12"/>
      <c r="AKX123" s="12"/>
      <c r="AKY123" s="12"/>
      <c r="AKZ123" s="12"/>
      <c r="ALA123" s="12"/>
      <c r="ALB123" s="12"/>
      <c r="ALC123" s="12"/>
      <c r="ALD123" s="12"/>
      <c r="ALE123" s="12"/>
      <c r="ALF123" s="12"/>
      <c r="ALG123" s="12"/>
      <c r="ALH123" s="12"/>
      <c r="ALI123" s="12"/>
      <c r="ALJ123" s="12"/>
      <c r="ALK123" s="12"/>
      <c r="ALL123" s="12"/>
      <c r="ALM123" s="12"/>
      <c r="ALN123" s="12"/>
      <c r="ALO123" s="12"/>
      <c r="ALP123" s="12"/>
      <c r="ALQ123" s="12"/>
      <c r="ALR123" s="12"/>
      <c r="ALS123" s="12"/>
      <c r="ALT123" s="12"/>
      <c r="ALU123" s="12"/>
      <c r="ALV123" s="12"/>
      <c r="ALW123" s="12"/>
      <c r="ALX123" s="12"/>
      <c r="ALY123" s="12"/>
      <c r="ALZ123" s="12"/>
      <c r="AMA123" s="12"/>
      <c r="AMB123" s="12"/>
      <c r="AMC123" s="12"/>
      <c r="AMD123" s="12"/>
      <c r="AME123" s="12"/>
      <c r="AMF123" s="12"/>
      <c r="AMG123" s="12"/>
      <c r="AMH123" s="12"/>
      <c r="AMI123" s="12"/>
    </row>
    <row r="124" spans="1:1023" x14ac:dyDescent="0.25">
      <c r="B124" s="12"/>
      <c r="C124" s="16"/>
      <c r="D124" s="16"/>
      <c r="E124" s="16"/>
      <c r="F124" s="16"/>
      <c r="G124" s="16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  <c r="KH124" s="12"/>
      <c r="KI124" s="12"/>
      <c r="KJ124" s="12"/>
      <c r="KK124" s="12"/>
      <c r="KL124" s="12"/>
      <c r="KM124" s="12"/>
      <c r="KN124" s="12"/>
      <c r="KO124" s="12"/>
      <c r="KP124" s="12"/>
      <c r="KQ124" s="12"/>
      <c r="KR124" s="12"/>
      <c r="KS124" s="12"/>
      <c r="KT124" s="12"/>
      <c r="KU124" s="12"/>
      <c r="KV124" s="12"/>
      <c r="KW124" s="12"/>
      <c r="KX124" s="12"/>
      <c r="KY124" s="12"/>
      <c r="KZ124" s="12"/>
      <c r="LA124" s="12"/>
      <c r="LB124" s="12"/>
      <c r="LC124" s="12"/>
      <c r="LD124" s="12"/>
      <c r="LE124" s="12"/>
      <c r="LF124" s="12"/>
      <c r="LG124" s="12"/>
      <c r="LH124" s="12"/>
      <c r="LI124" s="12"/>
      <c r="LJ124" s="12"/>
      <c r="LK124" s="12"/>
      <c r="LL124" s="12"/>
      <c r="LM124" s="12"/>
      <c r="LN124" s="12"/>
      <c r="LO124" s="12"/>
      <c r="LP124" s="12"/>
      <c r="LQ124" s="12"/>
      <c r="LR124" s="12"/>
      <c r="LS124" s="12"/>
      <c r="LT124" s="12"/>
      <c r="LU124" s="12"/>
      <c r="LV124" s="12"/>
      <c r="LW124" s="12"/>
      <c r="LX124" s="12"/>
      <c r="LY124" s="12"/>
      <c r="LZ124" s="12"/>
      <c r="MA124" s="12"/>
      <c r="MB124" s="12"/>
      <c r="MC124" s="12"/>
      <c r="MD124" s="12"/>
      <c r="ME124" s="12"/>
      <c r="MF124" s="12"/>
      <c r="MG124" s="12"/>
      <c r="MH124" s="12"/>
      <c r="MI124" s="12"/>
      <c r="MJ124" s="12"/>
      <c r="MK124" s="12"/>
      <c r="ML124" s="12"/>
      <c r="MM124" s="12"/>
      <c r="MN124" s="12"/>
      <c r="MO124" s="12"/>
      <c r="MP124" s="12"/>
      <c r="MQ124" s="12"/>
      <c r="MR124" s="12"/>
      <c r="MS124" s="12"/>
      <c r="MT124" s="12"/>
      <c r="MU124" s="12"/>
      <c r="MV124" s="12"/>
      <c r="MW124" s="12"/>
      <c r="MX124" s="12"/>
      <c r="MY124" s="12"/>
      <c r="MZ124" s="12"/>
      <c r="NA124" s="12"/>
      <c r="NB124" s="12"/>
      <c r="NC124" s="12"/>
      <c r="ND124" s="12"/>
      <c r="NE124" s="12"/>
      <c r="NF124" s="12"/>
      <c r="NG124" s="12"/>
      <c r="NH124" s="12"/>
      <c r="NI124" s="12"/>
      <c r="NJ124" s="12"/>
      <c r="NK124" s="12"/>
      <c r="NL124" s="12"/>
      <c r="NM124" s="12"/>
      <c r="NN124" s="12"/>
      <c r="NO124" s="12"/>
      <c r="NP124" s="12"/>
      <c r="NQ124" s="12"/>
      <c r="NR124" s="12"/>
      <c r="NS124" s="12"/>
      <c r="NT124" s="12"/>
      <c r="NU124" s="12"/>
      <c r="NV124" s="12"/>
      <c r="NW124" s="12"/>
      <c r="NX124" s="12"/>
      <c r="NY124" s="12"/>
      <c r="NZ124" s="12"/>
      <c r="OA124" s="12"/>
      <c r="OB124" s="12"/>
      <c r="OC124" s="12"/>
      <c r="OD124" s="12"/>
      <c r="OE124" s="12"/>
      <c r="OF124" s="12"/>
      <c r="OG124" s="12"/>
      <c r="OH124" s="12"/>
      <c r="OI124" s="12"/>
      <c r="OJ124" s="12"/>
      <c r="OK124" s="12"/>
      <c r="OL124" s="12"/>
      <c r="OM124" s="12"/>
      <c r="ON124" s="12"/>
      <c r="OO124" s="12"/>
      <c r="OP124" s="12"/>
      <c r="OQ124" s="12"/>
      <c r="OR124" s="12"/>
      <c r="OS124" s="12"/>
      <c r="OT124" s="12"/>
      <c r="OU124" s="12"/>
      <c r="OV124" s="12"/>
      <c r="OW124" s="12"/>
      <c r="OX124" s="12"/>
      <c r="OY124" s="12"/>
      <c r="OZ124" s="12"/>
      <c r="PA124" s="12"/>
      <c r="PB124" s="12"/>
      <c r="PC124" s="12"/>
      <c r="PD124" s="12"/>
      <c r="PE124" s="12"/>
      <c r="PF124" s="12"/>
      <c r="PG124" s="12"/>
      <c r="PH124" s="12"/>
      <c r="PI124" s="12"/>
      <c r="PJ124" s="12"/>
      <c r="PK124" s="12"/>
      <c r="PL124" s="12"/>
      <c r="PM124" s="12"/>
      <c r="PN124" s="12"/>
      <c r="PO124" s="12"/>
      <c r="PP124" s="12"/>
      <c r="PQ124" s="12"/>
      <c r="PR124" s="12"/>
      <c r="PS124" s="12"/>
      <c r="PT124" s="12"/>
      <c r="PU124" s="12"/>
      <c r="PV124" s="12"/>
      <c r="PW124" s="12"/>
      <c r="PX124" s="12"/>
      <c r="PY124" s="12"/>
      <c r="PZ124" s="12"/>
      <c r="QA124" s="12"/>
      <c r="QB124" s="12"/>
      <c r="QC124" s="12"/>
      <c r="QD124" s="12"/>
      <c r="QE124" s="12"/>
      <c r="QF124" s="12"/>
      <c r="QG124" s="12"/>
      <c r="QH124" s="12"/>
      <c r="QI124" s="12"/>
      <c r="QJ124" s="12"/>
      <c r="QK124" s="12"/>
      <c r="QL124" s="12"/>
      <c r="QM124" s="12"/>
      <c r="QN124" s="12"/>
      <c r="QO124" s="12"/>
      <c r="QP124" s="12"/>
      <c r="QQ124" s="12"/>
      <c r="QR124" s="12"/>
      <c r="QS124" s="12"/>
      <c r="QT124" s="12"/>
      <c r="QU124" s="12"/>
      <c r="QV124" s="12"/>
      <c r="QW124" s="12"/>
      <c r="QX124" s="12"/>
      <c r="QY124" s="12"/>
      <c r="QZ124" s="12"/>
      <c r="RA124" s="12"/>
      <c r="RB124" s="12"/>
      <c r="RC124" s="12"/>
      <c r="RD124" s="12"/>
      <c r="RE124" s="12"/>
      <c r="RF124" s="12"/>
      <c r="RG124" s="12"/>
      <c r="RH124" s="12"/>
      <c r="RI124" s="12"/>
      <c r="RJ124" s="12"/>
      <c r="RK124" s="12"/>
      <c r="RL124" s="12"/>
      <c r="RM124" s="12"/>
      <c r="RN124" s="12"/>
      <c r="RO124" s="12"/>
      <c r="RP124" s="12"/>
      <c r="RQ124" s="12"/>
      <c r="RR124" s="12"/>
      <c r="RS124" s="12"/>
      <c r="RT124" s="12"/>
      <c r="RU124" s="12"/>
      <c r="RV124" s="12"/>
      <c r="RW124" s="12"/>
      <c r="RX124" s="12"/>
      <c r="RY124" s="12"/>
      <c r="RZ124" s="12"/>
      <c r="SA124" s="12"/>
      <c r="SB124" s="12"/>
      <c r="SC124" s="12"/>
      <c r="SD124" s="12"/>
      <c r="SE124" s="12"/>
      <c r="SF124" s="12"/>
      <c r="SG124" s="12"/>
      <c r="SH124" s="12"/>
      <c r="SI124" s="12"/>
      <c r="SJ124" s="12"/>
      <c r="SK124" s="12"/>
      <c r="SL124" s="12"/>
      <c r="SM124" s="12"/>
      <c r="SN124" s="12"/>
      <c r="SO124" s="12"/>
      <c r="SP124" s="12"/>
      <c r="SQ124" s="12"/>
      <c r="SR124" s="12"/>
      <c r="SS124" s="12"/>
      <c r="ST124" s="12"/>
      <c r="SU124" s="12"/>
      <c r="SV124" s="12"/>
      <c r="SW124" s="12"/>
      <c r="SX124" s="12"/>
      <c r="SY124" s="12"/>
      <c r="SZ124" s="12"/>
      <c r="TA124" s="12"/>
      <c r="TB124" s="12"/>
      <c r="TC124" s="12"/>
      <c r="TD124" s="12"/>
      <c r="TE124" s="12"/>
      <c r="TF124" s="12"/>
      <c r="TG124" s="12"/>
      <c r="TH124" s="12"/>
      <c r="TI124" s="12"/>
      <c r="TJ124" s="12"/>
      <c r="TK124" s="12"/>
      <c r="TL124" s="12"/>
      <c r="TM124" s="12"/>
      <c r="TN124" s="12"/>
      <c r="TO124" s="12"/>
      <c r="TP124" s="12"/>
      <c r="TQ124" s="12"/>
      <c r="TR124" s="12"/>
      <c r="TS124" s="12"/>
      <c r="TT124" s="12"/>
      <c r="TU124" s="12"/>
      <c r="TV124" s="12"/>
      <c r="TW124" s="12"/>
      <c r="TX124" s="12"/>
      <c r="TY124" s="12"/>
      <c r="TZ124" s="12"/>
      <c r="UA124" s="12"/>
      <c r="UB124" s="12"/>
      <c r="UC124" s="12"/>
      <c r="UD124" s="12"/>
      <c r="UE124" s="12"/>
      <c r="UF124" s="12"/>
      <c r="UG124" s="12"/>
      <c r="UH124" s="12"/>
      <c r="UI124" s="12"/>
      <c r="UJ124" s="12"/>
      <c r="UK124" s="12"/>
      <c r="UL124" s="12"/>
      <c r="UM124" s="12"/>
      <c r="UN124" s="12"/>
      <c r="UO124" s="12"/>
      <c r="UP124" s="12"/>
      <c r="UQ124" s="12"/>
      <c r="UR124" s="12"/>
      <c r="US124" s="12"/>
      <c r="UT124" s="12"/>
      <c r="UU124" s="12"/>
      <c r="UV124" s="12"/>
      <c r="UW124" s="12"/>
      <c r="UX124" s="12"/>
      <c r="UY124" s="12"/>
      <c r="UZ124" s="12"/>
      <c r="VA124" s="12"/>
      <c r="VB124" s="12"/>
      <c r="VC124" s="12"/>
      <c r="VD124" s="12"/>
      <c r="VE124" s="12"/>
      <c r="VF124" s="12"/>
      <c r="VG124" s="12"/>
      <c r="VH124" s="12"/>
      <c r="VI124" s="12"/>
      <c r="VJ124" s="12"/>
      <c r="VK124" s="12"/>
      <c r="VL124" s="12"/>
      <c r="VM124" s="12"/>
      <c r="VN124" s="12"/>
      <c r="VO124" s="12"/>
      <c r="VP124" s="12"/>
      <c r="VQ124" s="12"/>
      <c r="VR124" s="12"/>
      <c r="VS124" s="12"/>
      <c r="VT124" s="12"/>
      <c r="VU124" s="12"/>
      <c r="VV124" s="12"/>
      <c r="VW124" s="12"/>
      <c r="VX124" s="12"/>
      <c r="VY124" s="12"/>
      <c r="VZ124" s="12"/>
      <c r="WA124" s="12"/>
      <c r="WB124" s="12"/>
      <c r="WC124" s="12"/>
      <c r="WD124" s="12"/>
      <c r="WE124" s="12"/>
      <c r="WF124" s="12"/>
      <c r="WG124" s="12"/>
      <c r="WH124" s="12"/>
      <c r="WI124" s="12"/>
      <c r="WJ124" s="12"/>
      <c r="WK124" s="12"/>
      <c r="WL124" s="12"/>
      <c r="WM124" s="12"/>
      <c r="WN124" s="12"/>
      <c r="WO124" s="12"/>
      <c r="WP124" s="12"/>
      <c r="WQ124" s="12"/>
      <c r="WR124" s="12"/>
      <c r="WS124" s="12"/>
      <c r="WT124" s="12"/>
      <c r="WU124" s="12"/>
      <c r="WV124" s="12"/>
      <c r="WW124" s="12"/>
      <c r="WX124" s="12"/>
      <c r="WY124" s="12"/>
      <c r="WZ124" s="12"/>
      <c r="XA124" s="12"/>
      <c r="XB124" s="12"/>
      <c r="XC124" s="12"/>
      <c r="XD124" s="12"/>
      <c r="XE124" s="12"/>
      <c r="XF124" s="12"/>
      <c r="XG124" s="12"/>
      <c r="XH124" s="12"/>
      <c r="XI124" s="12"/>
      <c r="XJ124" s="12"/>
      <c r="XK124" s="12"/>
      <c r="XL124" s="12"/>
      <c r="XM124" s="12"/>
      <c r="XN124" s="12"/>
      <c r="XO124" s="12"/>
      <c r="XP124" s="12"/>
      <c r="XQ124" s="12"/>
      <c r="XR124" s="12"/>
      <c r="XS124" s="12"/>
      <c r="XT124" s="12"/>
      <c r="XU124" s="12"/>
      <c r="XV124" s="12"/>
      <c r="XW124" s="12"/>
      <c r="XX124" s="12"/>
      <c r="XY124" s="12"/>
      <c r="XZ124" s="12"/>
      <c r="YA124" s="12"/>
      <c r="YB124" s="12"/>
      <c r="YC124" s="12"/>
      <c r="YD124" s="12"/>
      <c r="YE124" s="12"/>
      <c r="YF124" s="12"/>
      <c r="YG124" s="12"/>
      <c r="YH124" s="12"/>
      <c r="YI124" s="12"/>
      <c r="YJ124" s="12"/>
      <c r="YK124" s="12"/>
      <c r="YL124" s="12"/>
      <c r="YM124" s="12"/>
      <c r="YN124" s="12"/>
      <c r="YO124" s="12"/>
      <c r="YP124" s="12"/>
      <c r="YQ124" s="12"/>
      <c r="YR124" s="12"/>
      <c r="YS124" s="12"/>
      <c r="YT124" s="12"/>
      <c r="YU124" s="12"/>
      <c r="YV124" s="12"/>
      <c r="YW124" s="12"/>
      <c r="YX124" s="12"/>
      <c r="YY124" s="12"/>
      <c r="YZ124" s="12"/>
      <c r="ZA124" s="12"/>
      <c r="ZB124" s="12"/>
      <c r="ZC124" s="12"/>
      <c r="ZD124" s="12"/>
      <c r="ZE124" s="12"/>
      <c r="ZF124" s="12"/>
      <c r="ZG124" s="12"/>
      <c r="ZH124" s="12"/>
      <c r="ZI124" s="12"/>
      <c r="ZJ124" s="12"/>
      <c r="ZK124" s="12"/>
      <c r="ZL124" s="12"/>
      <c r="ZM124" s="12"/>
      <c r="ZN124" s="12"/>
      <c r="ZO124" s="12"/>
      <c r="ZP124" s="12"/>
      <c r="ZQ124" s="12"/>
      <c r="ZR124" s="12"/>
      <c r="ZS124" s="12"/>
      <c r="ZT124" s="12"/>
      <c r="ZU124" s="12"/>
      <c r="ZV124" s="12"/>
      <c r="ZW124" s="12"/>
      <c r="ZX124" s="12"/>
      <c r="ZY124" s="12"/>
      <c r="ZZ124" s="12"/>
      <c r="AAA124" s="12"/>
      <c r="AAB124" s="12"/>
      <c r="AAC124" s="12"/>
      <c r="AAD124" s="12"/>
      <c r="AAE124" s="12"/>
      <c r="AAF124" s="12"/>
      <c r="AAG124" s="12"/>
      <c r="AAH124" s="12"/>
      <c r="AAI124" s="12"/>
      <c r="AAJ124" s="12"/>
      <c r="AAK124" s="12"/>
      <c r="AAL124" s="12"/>
      <c r="AAM124" s="12"/>
      <c r="AAN124" s="12"/>
      <c r="AAO124" s="12"/>
      <c r="AAP124" s="12"/>
      <c r="AAQ124" s="12"/>
      <c r="AAR124" s="12"/>
      <c r="AAS124" s="12"/>
      <c r="AAT124" s="12"/>
      <c r="AAU124" s="12"/>
      <c r="AAV124" s="12"/>
      <c r="AAW124" s="12"/>
      <c r="AAX124" s="12"/>
      <c r="AAY124" s="12"/>
      <c r="AAZ124" s="12"/>
      <c r="ABA124" s="12"/>
      <c r="ABB124" s="12"/>
      <c r="ABC124" s="12"/>
      <c r="ABD124" s="12"/>
      <c r="ABE124" s="12"/>
      <c r="ABF124" s="12"/>
      <c r="ABG124" s="12"/>
      <c r="ABH124" s="12"/>
      <c r="ABI124" s="12"/>
      <c r="ABJ124" s="12"/>
      <c r="ABK124" s="12"/>
      <c r="ABL124" s="12"/>
      <c r="ABM124" s="12"/>
      <c r="ABN124" s="12"/>
      <c r="ABO124" s="12"/>
      <c r="ABP124" s="12"/>
      <c r="ABQ124" s="12"/>
      <c r="ABR124" s="12"/>
      <c r="ABS124" s="12"/>
      <c r="ABT124" s="12"/>
      <c r="ABU124" s="12"/>
      <c r="ABV124" s="12"/>
      <c r="ABW124" s="12"/>
      <c r="ABX124" s="12"/>
      <c r="ABY124" s="12"/>
      <c r="ABZ124" s="12"/>
      <c r="ACA124" s="12"/>
      <c r="ACB124" s="12"/>
      <c r="ACC124" s="12"/>
      <c r="ACD124" s="12"/>
      <c r="ACE124" s="12"/>
      <c r="ACF124" s="12"/>
      <c r="ACG124" s="12"/>
      <c r="ACH124" s="12"/>
      <c r="ACI124" s="12"/>
      <c r="ACJ124" s="12"/>
      <c r="ACK124" s="12"/>
      <c r="ACL124" s="12"/>
      <c r="ACM124" s="12"/>
      <c r="ACN124" s="12"/>
      <c r="ACO124" s="12"/>
      <c r="ACP124" s="12"/>
      <c r="ACQ124" s="12"/>
      <c r="ACR124" s="12"/>
      <c r="ACS124" s="12"/>
      <c r="ACT124" s="12"/>
      <c r="ACU124" s="12"/>
      <c r="ACV124" s="12"/>
      <c r="ACW124" s="12"/>
      <c r="ACX124" s="12"/>
      <c r="ACY124" s="12"/>
      <c r="ACZ124" s="12"/>
      <c r="ADA124" s="12"/>
      <c r="ADB124" s="12"/>
      <c r="ADC124" s="12"/>
      <c r="ADD124" s="12"/>
      <c r="ADE124" s="12"/>
      <c r="ADF124" s="12"/>
      <c r="ADG124" s="12"/>
      <c r="ADH124" s="12"/>
      <c r="ADI124" s="12"/>
      <c r="ADJ124" s="12"/>
      <c r="ADK124" s="12"/>
      <c r="ADL124" s="12"/>
      <c r="ADM124" s="12"/>
      <c r="ADN124" s="12"/>
      <c r="ADO124" s="12"/>
      <c r="ADP124" s="12"/>
      <c r="ADQ124" s="12"/>
      <c r="ADR124" s="12"/>
      <c r="ADS124" s="12"/>
      <c r="ADT124" s="12"/>
      <c r="ADU124" s="12"/>
      <c r="ADV124" s="12"/>
      <c r="ADW124" s="12"/>
      <c r="ADX124" s="12"/>
      <c r="ADY124" s="12"/>
      <c r="ADZ124" s="12"/>
      <c r="AEA124" s="12"/>
      <c r="AEB124" s="12"/>
      <c r="AEC124" s="12"/>
      <c r="AED124" s="12"/>
      <c r="AEE124" s="12"/>
      <c r="AEF124" s="12"/>
      <c r="AEG124" s="12"/>
      <c r="AEH124" s="12"/>
      <c r="AEI124" s="12"/>
      <c r="AEJ124" s="12"/>
      <c r="AEK124" s="12"/>
      <c r="AEL124" s="12"/>
      <c r="AEM124" s="12"/>
      <c r="AEN124" s="12"/>
      <c r="AEO124" s="12"/>
      <c r="AEP124" s="12"/>
      <c r="AEQ124" s="12"/>
      <c r="AER124" s="12"/>
      <c r="AES124" s="12"/>
      <c r="AET124" s="12"/>
      <c r="AEU124" s="12"/>
      <c r="AEV124" s="12"/>
      <c r="AEW124" s="12"/>
      <c r="AEX124" s="12"/>
      <c r="AEY124" s="12"/>
      <c r="AEZ124" s="12"/>
      <c r="AFA124" s="12"/>
      <c r="AFB124" s="12"/>
      <c r="AFC124" s="12"/>
      <c r="AFD124" s="12"/>
      <c r="AFE124" s="12"/>
      <c r="AFF124" s="12"/>
      <c r="AFG124" s="12"/>
      <c r="AFH124" s="12"/>
      <c r="AFI124" s="12"/>
      <c r="AFJ124" s="12"/>
      <c r="AFK124" s="12"/>
      <c r="AFL124" s="12"/>
      <c r="AFM124" s="12"/>
      <c r="AFN124" s="12"/>
      <c r="AFO124" s="12"/>
      <c r="AFP124" s="12"/>
      <c r="AFQ124" s="12"/>
      <c r="AFR124" s="12"/>
      <c r="AFS124" s="12"/>
      <c r="AFT124" s="12"/>
      <c r="AFU124" s="12"/>
      <c r="AFV124" s="12"/>
      <c r="AFW124" s="12"/>
      <c r="AFX124" s="12"/>
      <c r="AFY124" s="12"/>
      <c r="AFZ124" s="12"/>
      <c r="AGA124" s="12"/>
      <c r="AGB124" s="12"/>
      <c r="AGC124" s="12"/>
      <c r="AGD124" s="12"/>
      <c r="AGE124" s="12"/>
      <c r="AGF124" s="12"/>
      <c r="AGG124" s="12"/>
      <c r="AGH124" s="12"/>
      <c r="AGI124" s="12"/>
      <c r="AGJ124" s="12"/>
      <c r="AGK124" s="12"/>
      <c r="AGL124" s="12"/>
      <c r="AGM124" s="12"/>
      <c r="AGN124" s="12"/>
      <c r="AGO124" s="12"/>
      <c r="AGP124" s="12"/>
      <c r="AGQ124" s="12"/>
      <c r="AGR124" s="12"/>
      <c r="AGS124" s="12"/>
      <c r="AGT124" s="12"/>
      <c r="AGU124" s="12"/>
      <c r="AGV124" s="12"/>
      <c r="AGW124" s="12"/>
      <c r="AGX124" s="12"/>
      <c r="AGY124" s="12"/>
      <c r="AGZ124" s="12"/>
      <c r="AHA124" s="12"/>
      <c r="AHB124" s="12"/>
      <c r="AHC124" s="12"/>
      <c r="AHD124" s="12"/>
      <c r="AHE124" s="12"/>
      <c r="AHF124" s="12"/>
      <c r="AHG124" s="12"/>
      <c r="AHH124" s="12"/>
      <c r="AHI124" s="12"/>
      <c r="AHJ124" s="12"/>
      <c r="AHK124" s="12"/>
      <c r="AHL124" s="12"/>
      <c r="AHM124" s="12"/>
      <c r="AHN124" s="12"/>
      <c r="AHO124" s="12"/>
      <c r="AHP124" s="12"/>
      <c r="AHQ124" s="12"/>
      <c r="AHR124" s="12"/>
      <c r="AHS124" s="12"/>
      <c r="AHT124" s="12"/>
      <c r="AHU124" s="12"/>
      <c r="AHV124" s="12"/>
      <c r="AHW124" s="12"/>
      <c r="AHX124" s="12"/>
      <c r="AHY124" s="12"/>
      <c r="AHZ124" s="12"/>
      <c r="AIA124" s="12"/>
      <c r="AIB124" s="12"/>
      <c r="AIC124" s="12"/>
      <c r="AID124" s="12"/>
      <c r="AIE124" s="12"/>
      <c r="AIF124" s="12"/>
      <c r="AIG124" s="12"/>
      <c r="AIH124" s="12"/>
      <c r="AII124" s="12"/>
      <c r="AIJ124" s="12"/>
      <c r="AIK124" s="12"/>
      <c r="AIL124" s="12"/>
      <c r="AIM124" s="12"/>
      <c r="AIN124" s="12"/>
      <c r="AIO124" s="12"/>
      <c r="AIP124" s="12"/>
      <c r="AIQ124" s="12"/>
      <c r="AIR124" s="12"/>
      <c r="AIS124" s="12"/>
      <c r="AIT124" s="12"/>
      <c r="AIU124" s="12"/>
      <c r="AIV124" s="12"/>
      <c r="AIW124" s="12"/>
      <c r="AIX124" s="12"/>
      <c r="AIY124" s="12"/>
      <c r="AIZ124" s="12"/>
      <c r="AJA124" s="12"/>
      <c r="AJB124" s="12"/>
      <c r="AJC124" s="12"/>
      <c r="AJD124" s="12"/>
      <c r="AJE124" s="12"/>
      <c r="AJF124" s="12"/>
      <c r="AJG124" s="12"/>
      <c r="AJH124" s="12"/>
      <c r="AJI124" s="12"/>
      <c r="AJJ124" s="12"/>
      <c r="AJK124" s="12"/>
      <c r="AJL124" s="12"/>
      <c r="AJM124" s="12"/>
      <c r="AJN124" s="12"/>
      <c r="AJO124" s="12"/>
      <c r="AJP124" s="12"/>
      <c r="AJQ124" s="12"/>
      <c r="AJR124" s="12"/>
      <c r="AJS124" s="12"/>
      <c r="AJT124" s="12"/>
      <c r="AJU124" s="12"/>
      <c r="AJV124" s="12"/>
      <c r="AJW124" s="12"/>
      <c r="AJX124" s="12"/>
      <c r="AJY124" s="12"/>
      <c r="AJZ124" s="12"/>
      <c r="AKA124" s="12"/>
      <c r="AKB124" s="12"/>
      <c r="AKC124" s="12"/>
      <c r="AKD124" s="12"/>
      <c r="AKE124" s="12"/>
      <c r="AKF124" s="12"/>
      <c r="AKG124" s="12"/>
      <c r="AKH124" s="12"/>
      <c r="AKI124" s="12"/>
      <c r="AKJ124" s="12"/>
      <c r="AKK124" s="12"/>
      <c r="AKL124" s="12"/>
      <c r="AKM124" s="12"/>
      <c r="AKN124" s="12"/>
      <c r="AKO124" s="12"/>
      <c r="AKP124" s="12"/>
      <c r="AKQ124" s="12"/>
      <c r="AKR124" s="12"/>
      <c r="AKS124" s="12"/>
      <c r="AKT124" s="12"/>
      <c r="AKU124" s="12"/>
      <c r="AKV124" s="12"/>
      <c r="AKW124" s="12"/>
      <c r="AKX124" s="12"/>
      <c r="AKY124" s="12"/>
      <c r="AKZ124" s="12"/>
      <c r="ALA124" s="12"/>
      <c r="ALB124" s="12"/>
      <c r="ALC124" s="12"/>
      <c r="ALD124" s="12"/>
      <c r="ALE124" s="12"/>
      <c r="ALF124" s="12"/>
      <c r="ALG124" s="12"/>
      <c r="ALH124" s="12"/>
      <c r="ALI124" s="12"/>
      <c r="ALJ124" s="12"/>
      <c r="ALK124" s="12"/>
      <c r="ALL124" s="12"/>
      <c r="ALM124" s="12"/>
      <c r="ALN124" s="12"/>
      <c r="ALO124" s="12"/>
      <c r="ALP124" s="12"/>
      <c r="ALQ124" s="12"/>
      <c r="ALR124" s="12"/>
      <c r="ALS124" s="12"/>
      <c r="ALT124" s="12"/>
      <c r="ALU124" s="12"/>
      <c r="ALV124" s="12"/>
      <c r="ALW124" s="12"/>
      <c r="ALX124" s="12"/>
      <c r="ALY124" s="12"/>
      <c r="ALZ124" s="12"/>
      <c r="AMA124" s="12"/>
      <c r="AMB124" s="12"/>
      <c r="AMC124" s="12"/>
      <c r="AMD124" s="12"/>
      <c r="AME124" s="12"/>
      <c r="AMF124" s="12"/>
      <c r="AMG124" s="12"/>
      <c r="AMH124" s="12"/>
      <c r="AMI124" s="12"/>
    </row>
    <row r="125" spans="1:1023" x14ac:dyDescent="0.25">
      <c r="B125" s="12"/>
      <c r="C125" s="16"/>
      <c r="D125" s="16"/>
      <c r="E125" s="16"/>
      <c r="F125" s="16"/>
      <c r="G125" s="16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/>
      <c r="KP125" s="12"/>
      <c r="KQ125" s="12"/>
      <c r="KR125" s="12"/>
      <c r="KS125" s="12"/>
      <c r="KT125" s="12"/>
      <c r="KU125" s="12"/>
      <c r="KV125" s="12"/>
      <c r="KW125" s="12"/>
      <c r="KX125" s="12"/>
      <c r="KY125" s="12"/>
      <c r="KZ125" s="12"/>
      <c r="LA125" s="12"/>
      <c r="LB125" s="12"/>
      <c r="LC125" s="12"/>
      <c r="LD125" s="12"/>
      <c r="LE125" s="12"/>
      <c r="LF125" s="12"/>
      <c r="LG125" s="12"/>
      <c r="LH125" s="12"/>
      <c r="LI125" s="12"/>
      <c r="LJ125" s="12"/>
      <c r="LK125" s="12"/>
      <c r="LL125" s="12"/>
      <c r="LM125" s="12"/>
      <c r="LN125" s="12"/>
      <c r="LO125" s="12"/>
      <c r="LP125" s="12"/>
      <c r="LQ125" s="12"/>
      <c r="LR125" s="12"/>
      <c r="LS125" s="12"/>
      <c r="LT125" s="12"/>
      <c r="LU125" s="12"/>
      <c r="LV125" s="12"/>
      <c r="LW125" s="12"/>
      <c r="LX125" s="12"/>
      <c r="LY125" s="12"/>
      <c r="LZ125" s="12"/>
      <c r="MA125" s="12"/>
      <c r="MB125" s="12"/>
      <c r="MC125" s="12"/>
      <c r="MD125" s="12"/>
      <c r="ME125" s="12"/>
      <c r="MF125" s="12"/>
      <c r="MG125" s="12"/>
      <c r="MH125" s="12"/>
      <c r="MI125" s="12"/>
      <c r="MJ125" s="12"/>
      <c r="MK125" s="12"/>
      <c r="ML125" s="12"/>
      <c r="MM125" s="12"/>
      <c r="MN125" s="12"/>
      <c r="MO125" s="12"/>
      <c r="MP125" s="12"/>
      <c r="MQ125" s="12"/>
      <c r="MR125" s="12"/>
      <c r="MS125" s="12"/>
      <c r="MT125" s="12"/>
      <c r="MU125" s="12"/>
      <c r="MV125" s="12"/>
      <c r="MW125" s="12"/>
      <c r="MX125" s="12"/>
      <c r="MY125" s="12"/>
      <c r="MZ125" s="12"/>
      <c r="NA125" s="12"/>
      <c r="NB125" s="12"/>
      <c r="NC125" s="12"/>
      <c r="ND125" s="12"/>
      <c r="NE125" s="12"/>
      <c r="NF125" s="12"/>
      <c r="NG125" s="12"/>
      <c r="NH125" s="12"/>
      <c r="NI125" s="12"/>
      <c r="NJ125" s="12"/>
      <c r="NK125" s="12"/>
      <c r="NL125" s="12"/>
      <c r="NM125" s="12"/>
      <c r="NN125" s="12"/>
      <c r="NO125" s="12"/>
      <c r="NP125" s="12"/>
      <c r="NQ125" s="12"/>
      <c r="NR125" s="12"/>
      <c r="NS125" s="12"/>
      <c r="NT125" s="12"/>
      <c r="NU125" s="12"/>
      <c r="NV125" s="12"/>
      <c r="NW125" s="12"/>
      <c r="NX125" s="12"/>
      <c r="NY125" s="12"/>
      <c r="NZ125" s="12"/>
      <c r="OA125" s="12"/>
      <c r="OB125" s="12"/>
      <c r="OC125" s="12"/>
      <c r="OD125" s="12"/>
      <c r="OE125" s="12"/>
      <c r="OF125" s="12"/>
      <c r="OG125" s="12"/>
      <c r="OH125" s="12"/>
      <c r="OI125" s="12"/>
      <c r="OJ125" s="12"/>
      <c r="OK125" s="12"/>
      <c r="OL125" s="12"/>
      <c r="OM125" s="12"/>
      <c r="ON125" s="12"/>
      <c r="OO125" s="12"/>
      <c r="OP125" s="12"/>
      <c r="OQ125" s="12"/>
      <c r="OR125" s="12"/>
      <c r="OS125" s="12"/>
      <c r="OT125" s="12"/>
      <c r="OU125" s="12"/>
      <c r="OV125" s="12"/>
      <c r="OW125" s="12"/>
      <c r="OX125" s="12"/>
      <c r="OY125" s="12"/>
      <c r="OZ125" s="12"/>
      <c r="PA125" s="12"/>
      <c r="PB125" s="12"/>
      <c r="PC125" s="12"/>
      <c r="PD125" s="12"/>
      <c r="PE125" s="12"/>
      <c r="PF125" s="12"/>
      <c r="PG125" s="12"/>
      <c r="PH125" s="12"/>
      <c r="PI125" s="12"/>
      <c r="PJ125" s="12"/>
      <c r="PK125" s="12"/>
      <c r="PL125" s="12"/>
      <c r="PM125" s="12"/>
      <c r="PN125" s="12"/>
      <c r="PO125" s="12"/>
      <c r="PP125" s="12"/>
      <c r="PQ125" s="12"/>
      <c r="PR125" s="12"/>
      <c r="PS125" s="12"/>
      <c r="PT125" s="12"/>
      <c r="PU125" s="12"/>
      <c r="PV125" s="12"/>
      <c r="PW125" s="12"/>
      <c r="PX125" s="12"/>
      <c r="PY125" s="12"/>
      <c r="PZ125" s="12"/>
      <c r="QA125" s="12"/>
      <c r="QB125" s="12"/>
      <c r="QC125" s="12"/>
      <c r="QD125" s="12"/>
      <c r="QE125" s="12"/>
      <c r="QF125" s="12"/>
      <c r="QG125" s="12"/>
      <c r="QH125" s="12"/>
      <c r="QI125" s="12"/>
      <c r="QJ125" s="12"/>
      <c r="QK125" s="12"/>
      <c r="QL125" s="12"/>
      <c r="QM125" s="12"/>
      <c r="QN125" s="12"/>
      <c r="QO125" s="12"/>
      <c r="QP125" s="12"/>
      <c r="QQ125" s="12"/>
      <c r="QR125" s="12"/>
      <c r="QS125" s="12"/>
      <c r="QT125" s="12"/>
      <c r="QU125" s="12"/>
      <c r="QV125" s="12"/>
      <c r="QW125" s="12"/>
      <c r="QX125" s="12"/>
      <c r="QY125" s="12"/>
      <c r="QZ125" s="12"/>
      <c r="RA125" s="12"/>
      <c r="RB125" s="12"/>
      <c r="RC125" s="12"/>
      <c r="RD125" s="12"/>
      <c r="RE125" s="12"/>
      <c r="RF125" s="12"/>
      <c r="RG125" s="12"/>
      <c r="RH125" s="12"/>
      <c r="RI125" s="12"/>
      <c r="RJ125" s="12"/>
      <c r="RK125" s="12"/>
      <c r="RL125" s="12"/>
      <c r="RM125" s="12"/>
      <c r="RN125" s="12"/>
      <c r="RO125" s="12"/>
      <c r="RP125" s="12"/>
      <c r="RQ125" s="12"/>
      <c r="RR125" s="12"/>
      <c r="RS125" s="12"/>
      <c r="RT125" s="12"/>
      <c r="RU125" s="12"/>
      <c r="RV125" s="12"/>
      <c r="RW125" s="12"/>
      <c r="RX125" s="12"/>
      <c r="RY125" s="12"/>
      <c r="RZ125" s="12"/>
      <c r="SA125" s="12"/>
      <c r="SB125" s="12"/>
      <c r="SC125" s="12"/>
      <c r="SD125" s="12"/>
      <c r="SE125" s="12"/>
      <c r="SF125" s="12"/>
      <c r="SG125" s="12"/>
      <c r="SH125" s="12"/>
      <c r="SI125" s="12"/>
      <c r="SJ125" s="12"/>
      <c r="SK125" s="12"/>
      <c r="SL125" s="12"/>
      <c r="SM125" s="12"/>
      <c r="SN125" s="12"/>
      <c r="SO125" s="12"/>
      <c r="SP125" s="12"/>
      <c r="SQ125" s="12"/>
      <c r="SR125" s="12"/>
      <c r="SS125" s="12"/>
      <c r="ST125" s="12"/>
      <c r="SU125" s="12"/>
      <c r="SV125" s="12"/>
      <c r="SW125" s="12"/>
      <c r="SX125" s="12"/>
      <c r="SY125" s="12"/>
      <c r="SZ125" s="12"/>
      <c r="TA125" s="12"/>
      <c r="TB125" s="12"/>
      <c r="TC125" s="12"/>
      <c r="TD125" s="12"/>
      <c r="TE125" s="12"/>
      <c r="TF125" s="12"/>
      <c r="TG125" s="12"/>
      <c r="TH125" s="12"/>
      <c r="TI125" s="12"/>
      <c r="TJ125" s="12"/>
      <c r="TK125" s="12"/>
      <c r="TL125" s="12"/>
      <c r="TM125" s="12"/>
      <c r="TN125" s="12"/>
      <c r="TO125" s="12"/>
      <c r="TP125" s="12"/>
      <c r="TQ125" s="12"/>
      <c r="TR125" s="12"/>
      <c r="TS125" s="12"/>
      <c r="TT125" s="12"/>
      <c r="TU125" s="12"/>
      <c r="TV125" s="12"/>
      <c r="TW125" s="12"/>
      <c r="TX125" s="12"/>
      <c r="TY125" s="12"/>
      <c r="TZ125" s="12"/>
      <c r="UA125" s="12"/>
      <c r="UB125" s="12"/>
      <c r="UC125" s="12"/>
      <c r="UD125" s="12"/>
      <c r="UE125" s="12"/>
      <c r="UF125" s="12"/>
      <c r="UG125" s="12"/>
      <c r="UH125" s="12"/>
      <c r="UI125" s="12"/>
      <c r="UJ125" s="12"/>
      <c r="UK125" s="12"/>
      <c r="UL125" s="12"/>
      <c r="UM125" s="12"/>
      <c r="UN125" s="12"/>
      <c r="UO125" s="12"/>
      <c r="UP125" s="12"/>
      <c r="UQ125" s="12"/>
      <c r="UR125" s="12"/>
      <c r="US125" s="12"/>
      <c r="UT125" s="12"/>
      <c r="UU125" s="12"/>
      <c r="UV125" s="12"/>
      <c r="UW125" s="12"/>
      <c r="UX125" s="12"/>
      <c r="UY125" s="12"/>
      <c r="UZ125" s="12"/>
      <c r="VA125" s="12"/>
      <c r="VB125" s="12"/>
      <c r="VC125" s="12"/>
      <c r="VD125" s="12"/>
      <c r="VE125" s="12"/>
      <c r="VF125" s="12"/>
      <c r="VG125" s="12"/>
      <c r="VH125" s="12"/>
      <c r="VI125" s="12"/>
      <c r="VJ125" s="12"/>
      <c r="VK125" s="12"/>
      <c r="VL125" s="12"/>
      <c r="VM125" s="12"/>
      <c r="VN125" s="12"/>
      <c r="VO125" s="12"/>
      <c r="VP125" s="12"/>
      <c r="VQ125" s="12"/>
      <c r="VR125" s="12"/>
      <c r="VS125" s="12"/>
      <c r="VT125" s="12"/>
      <c r="VU125" s="12"/>
      <c r="VV125" s="12"/>
      <c r="VW125" s="12"/>
      <c r="VX125" s="12"/>
      <c r="VY125" s="12"/>
      <c r="VZ125" s="12"/>
      <c r="WA125" s="12"/>
      <c r="WB125" s="12"/>
      <c r="WC125" s="12"/>
      <c r="WD125" s="12"/>
      <c r="WE125" s="12"/>
      <c r="WF125" s="12"/>
      <c r="WG125" s="12"/>
      <c r="WH125" s="12"/>
      <c r="WI125" s="12"/>
      <c r="WJ125" s="12"/>
      <c r="WK125" s="12"/>
      <c r="WL125" s="12"/>
      <c r="WM125" s="12"/>
      <c r="WN125" s="12"/>
      <c r="WO125" s="12"/>
      <c r="WP125" s="12"/>
      <c r="WQ125" s="12"/>
      <c r="WR125" s="12"/>
      <c r="WS125" s="12"/>
      <c r="WT125" s="12"/>
      <c r="WU125" s="12"/>
      <c r="WV125" s="12"/>
      <c r="WW125" s="12"/>
      <c r="WX125" s="12"/>
      <c r="WY125" s="12"/>
      <c r="WZ125" s="12"/>
      <c r="XA125" s="12"/>
      <c r="XB125" s="12"/>
      <c r="XC125" s="12"/>
      <c r="XD125" s="12"/>
      <c r="XE125" s="12"/>
      <c r="XF125" s="12"/>
      <c r="XG125" s="12"/>
      <c r="XH125" s="12"/>
      <c r="XI125" s="12"/>
      <c r="XJ125" s="12"/>
      <c r="XK125" s="12"/>
      <c r="XL125" s="12"/>
      <c r="XM125" s="12"/>
      <c r="XN125" s="12"/>
      <c r="XO125" s="12"/>
      <c r="XP125" s="12"/>
      <c r="XQ125" s="12"/>
      <c r="XR125" s="12"/>
      <c r="XS125" s="12"/>
      <c r="XT125" s="12"/>
      <c r="XU125" s="12"/>
      <c r="XV125" s="12"/>
      <c r="XW125" s="12"/>
      <c r="XX125" s="12"/>
      <c r="XY125" s="12"/>
      <c r="XZ125" s="12"/>
      <c r="YA125" s="12"/>
      <c r="YB125" s="12"/>
      <c r="YC125" s="12"/>
      <c r="YD125" s="12"/>
      <c r="YE125" s="12"/>
      <c r="YF125" s="12"/>
      <c r="YG125" s="12"/>
      <c r="YH125" s="12"/>
      <c r="YI125" s="12"/>
      <c r="YJ125" s="12"/>
      <c r="YK125" s="12"/>
      <c r="YL125" s="12"/>
      <c r="YM125" s="12"/>
      <c r="YN125" s="12"/>
      <c r="YO125" s="12"/>
      <c r="YP125" s="12"/>
      <c r="YQ125" s="12"/>
      <c r="YR125" s="12"/>
      <c r="YS125" s="12"/>
      <c r="YT125" s="12"/>
      <c r="YU125" s="12"/>
      <c r="YV125" s="12"/>
      <c r="YW125" s="12"/>
      <c r="YX125" s="12"/>
      <c r="YY125" s="12"/>
      <c r="YZ125" s="12"/>
      <c r="ZA125" s="12"/>
      <c r="ZB125" s="12"/>
      <c r="ZC125" s="12"/>
      <c r="ZD125" s="12"/>
      <c r="ZE125" s="12"/>
      <c r="ZF125" s="12"/>
      <c r="ZG125" s="12"/>
      <c r="ZH125" s="12"/>
      <c r="ZI125" s="12"/>
      <c r="ZJ125" s="12"/>
      <c r="ZK125" s="12"/>
      <c r="ZL125" s="12"/>
      <c r="ZM125" s="12"/>
      <c r="ZN125" s="12"/>
      <c r="ZO125" s="12"/>
      <c r="ZP125" s="12"/>
      <c r="ZQ125" s="12"/>
      <c r="ZR125" s="12"/>
      <c r="ZS125" s="12"/>
      <c r="ZT125" s="12"/>
      <c r="ZU125" s="12"/>
      <c r="ZV125" s="12"/>
      <c r="ZW125" s="12"/>
      <c r="ZX125" s="12"/>
      <c r="ZY125" s="12"/>
      <c r="ZZ125" s="12"/>
      <c r="AAA125" s="12"/>
      <c r="AAB125" s="12"/>
      <c r="AAC125" s="12"/>
      <c r="AAD125" s="12"/>
      <c r="AAE125" s="12"/>
      <c r="AAF125" s="12"/>
      <c r="AAG125" s="12"/>
      <c r="AAH125" s="12"/>
      <c r="AAI125" s="12"/>
      <c r="AAJ125" s="12"/>
      <c r="AAK125" s="12"/>
      <c r="AAL125" s="12"/>
      <c r="AAM125" s="12"/>
      <c r="AAN125" s="12"/>
      <c r="AAO125" s="12"/>
      <c r="AAP125" s="12"/>
      <c r="AAQ125" s="12"/>
      <c r="AAR125" s="12"/>
      <c r="AAS125" s="12"/>
      <c r="AAT125" s="12"/>
      <c r="AAU125" s="12"/>
      <c r="AAV125" s="12"/>
      <c r="AAW125" s="12"/>
      <c r="AAX125" s="12"/>
      <c r="AAY125" s="12"/>
      <c r="AAZ125" s="12"/>
      <c r="ABA125" s="12"/>
      <c r="ABB125" s="12"/>
      <c r="ABC125" s="12"/>
      <c r="ABD125" s="12"/>
      <c r="ABE125" s="12"/>
      <c r="ABF125" s="12"/>
      <c r="ABG125" s="12"/>
      <c r="ABH125" s="12"/>
      <c r="ABI125" s="12"/>
      <c r="ABJ125" s="12"/>
      <c r="ABK125" s="12"/>
      <c r="ABL125" s="12"/>
      <c r="ABM125" s="12"/>
      <c r="ABN125" s="12"/>
      <c r="ABO125" s="12"/>
      <c r="ABP125" s="12"/>
      <c r="ABQ125" s="12"/>
      <c r="ABR125" s="12"/>
      <c r="ABS125" s="12"/>
      <c r="ABT125" s="12"/>
      <c r="ABU125" s="12"/>
      <c r="ABV125" s="12"/>
      <c r="ABW125" s="12"/>
      <c r="ABX125" s="12"/>
      <c r="ABY125" s="12"/>
      <c r="ABZ125" s="12"/>
      <c r="ACA125" s="12"/>
      <c r="ACB125" s="12"/>
      <c r="ACC125" s="12"/>
      <c r="ACD125" s="12"/>
      <c r="ACE125" s="12"/>
      <c r="ACF125" s="12"/>
      <c r="ACG125" s="12"/>
      <c r="ACH125" s="12"/>
      <c r="ACI125" s="12"/>
      <c r="ACJ125" s="12"/>
      <c r="ACK125" s="12"/>
      <c r="ACL125" s="12"/>
      <c r="ACM125" s="12"/>
      <c r="ACN125" s="12"/>
      <c r="ACO125" s="12"/>
      <c r="ACP125" s="12"/>
      <c r="ACQ125" s="12"/>
      <c r="ACR125" s="12"/>
      <c r="ACS125" s="12"/>
      <c r="ACT125" s="12"/>
      <c r="ACU125" s="12"/>
      <c r="ACV125" s="12"/>
      <c r="ACW125" s="12"/>
      <c r="ACX125" s="12"/>
      <c r="ACY125" s="12"/>
      <c r="ACZ125" s="12"/>
      <c r="ADA125" s="12"/>
      <c r="ADB125" s="12"/>
      <c r="ADC125" s="12"/>
      <c r="ADD125" s="12"/>
      <c r="ADE125" s="12"/>
      <c r="ADF125" s="12"/>
      <c r="ADG125" s="12"/>
      <c r="ADH125" s="12"/>
      <c r="ADI125" s="12"/>
      <c r="ADJ125" s="12"/>
      <c r="ADK125" s="12"/>
      <c r="ADL125" s="12"/>
      <c r="ADM125" s="12"/>
      <c r="ADN125" s="12"/>
      <c r="ADO125" s="12"/>
      <c r="ADP125" s="12"/>
      <c r="ADQ125" s="12"/>
      <c r="ADR125" s="12"/>
      <c r="ADS125" s="12"/>
      <c r="ADT125" s="12"/>
      <c r="ADU125" s="12"/>
      <c r="ADV125" s="12"/>
      <c r="ADW125" s="12"/>
      <c r="ADX125" s="12"/>
      <c r="ADY125" s="12"/>
      <c r="ADZ125" s="12"/>
      <c r="AEA125" s="12"/>
      <c r="AEB125" s="12"/>
      <c r="AEC125" s="12"/>
      <c r="AED125" s="12"/>
      <c r="AEE125" s="12"/>
      <c r="AEF125" s="12"/>
      <c r="AEG125" s="12"/>
      <c r="AEH125" s="12"/>
      <c r="AEI125" s="12"/>
      <c r="AEJ125" s="12"/>
      <c r="AEK125" s="12"/>
      <c r="AEL125" s="12"/>
      <c r="AEM125" s="12"/>
      <c r="AEN125" s="12"/>
      <c r="AEO125" s="12"/>
      <c r="AEP125" s="12"/>
      <c r="AEQ125" s="12"/>
      <c r="AER125" s="12"/>
      <c r="AES125" s="12"/>
      <c r="AET125" s="12"/>
      <c r="AEU125" s="12"/>
      <c r="AEV125" s="12"/>
      <c r="AEW125" s="12"/>
      <c r="AEX125" s="12"/>
      <c r="AEY125" s="12"/>
      <c r="AEZ125" s="12"/>
      <c r="AFA125" s="12"/>
      <c r="AFB125" s="12"/>
      <c r="AFC125" s="12"/>
      <c r="AFD125" s="12"/>
      <c r="AFE125" s="12"/>
      <c r="AFF125" s="12"/>
      <c r="AFG125" s="12"/>
      <c r="AFH125" s="12"/>
      <c r="AFI125" s="12"/>
      <c r="AFJ125" s="12"/>
      <c r="AFK125" s="12"/>
      <c r="AFL125" s="12"/>
      <c r="AFM125" s="12"/>
      <c r="AFN125" s="12"/>
      <c r="AFO125" s="12"/>
      <c r="AFP125" s="12"/>
      <c r="AFQ125" s="12"/>
      <c r="AFR125" s="12"/>
      <c r="AFS125" s="12"/>
      <c r="AFT125" s="12"/>
      <c r="AFU125" s="12"/>
      <c r="AFV125" s="12"/>
      <c r="AFW125" s="12"/>
      <c r="AFX125" s="12"/>
      <c r="AFY125" s="12"/>
      <c r="AFZ125" s="12"/>
      <c r="AGA125" s="12"/>
      <c r="AGB125" s="12"/>
      <c r="AGC125" s="12"/>
      <c r="AGD125" s="12"/>
      <c r="AGE125" s="12"/>
      <c r="AGF125" s="12"/>
      <c r="AGG125" s="12"/>
      <c r="AGH125" s="12"/>
      <c r="AGI125" s="12"/>
      <c r="AGJ125" s="12"/>
      <c r="AGK125" s="12"/>
      <c r="AGL125" s="12"/>
      <c r="AGM125" s="12"/>
      <c r="AGN125" s="12"/>
      <c r="AGO125" s="12"/>
      <c r="AGP125" s="12"/>
      <c r="AGQ125" s="12"/>
      <c r="AGR125" s="12"/>
      <c r="AGS125" s="12"/>
      <c r="AGT125" s="12"/>
      <c r="AGU125" s="12"/>
      <c r="AGV125" s="12"/>
      <c r="AGW125" s="12"/>
      <c r="AGX125" s="12"/>
      <c r="AGY125" s="12"/>
      <c r="AGZ125" s="12"/>
      <c r="AHA125" s="12"/>
      <c r="AHB125" s="12"/>
      <c r="AHC125" s="12"/>
      <c r="AHD125" s="12"/>
      <c r="AHE125" s="12"/>
      <c r="AHF125" s="12"/>
      <c r="AHG125" s="12"/>
      <c r="AHH125" s="12"/>
      <c r="AHI125" s="12"/>
      <c r="AHJ125" s="12"/>
      <c r="AHK125" s="12"/>
      <c r="AHL125" s="12"/>
      <c r="AHM125" s="12"/>
      <c r="AHN125" s="12"/>
      <c r="AHO125" s="12"/>
      <c r="AHP125" s="12"/>
      <c r="AHQ125" s="12"/>
      <c r="AHR125" s="12"/>
      <c r="AHS125" s="12"/>
      <c r="AHT125" s="12"/>
      <c r="AHU125" s="12"/>
      <c r="AHV125" s="12"/>
      <c r="AHW125" s="12"/>
      <c r="AHX125" s="12"/>
      <c r="AHY125" s="12"/>
      <c r="AHZ125" s="12"/>
      <c r="AIA125" s="12"/>
      <c r="AIB125" s="12"/>
      <c r="AIC125" s="12"/>
      <c r="AID125" s="12"/>
      <c r="AIE125" s="12"/>
      <c r="AIF125" s="12"/>
      <c r="AIG125" s="12"/>
      <c r="AIH125" s="12"/>
      <c r="AII125" s="12"/>
      <c r="AIJ125" s="12"/>
      <c r="AIK125" s="12"/>
      <c r="AIL125" s="12"/>
      <c r="AIM125" s="12"/>
      <c r="AIN125" s="12"/>
      <c r="AIO125" s="12"/>
      <c r="AIP125" s="12"/>
      <c r="AIQ125" s="12"/>
      <c r="AIR125" s="12"/>
      <c r="AIS125" s="12"/>
      <c r="AIT125" s="12"/>
      <c r="AIU125" s="12"/>
      <c r="AIV125" s="12"/>
      <c r="AIW125" s="12"/>
      <c r="AIX125" s="12"/>
      <c r="AIY125" s="12"/>
      <c r="AIZ125" s="12"/>
      <c r="AJA125" s="12"/>
      <c r="AJB125" s="12"/>
      <c r="AJC125" s="12"/>
      <c r="AJD125" s="12"/>
      <c r="AJE125" s="12"/>
      <c r="AJF125" s="12"/>
      <c r="AJG125" s="12"/>
      <c r="AJH125" s="12"/>
      <c r="AJI125" s="12"/>
      <c r="AJJ125" s="12"/>
      <c r="AJK125" s="12"/>
      <c r="AJL125" s="12"/>
      <c r="AJM125" s="12"/>
      <c r="AJN125" s="12"/>
      <c r="AJO125" s="12"/>
      <c r="AJP125" s="12"/>
      <c r="AJQ125" s="12"/>
      <c r="AJR125" s="12"/>
      <c r="AJS125" s="12"/>
      <c r="AJT125" s="12"/>
      <c r="AJU125" s="12"/>
      <c r="AJV125" s="12"/>
      <c r="AJW125" s="12"/>
      <c r="AJX125" s="12"/>
      <c r="AJY125" s="12"/>
      <c r="AJZ125" s="12"/>
      <c r="AKA125" s="12"/>
      <c r="AKB125" s="12"/>
      <c r="AKC125" s="12"/>
      <c r="AKD125" s="12"/>
      <c r="AKE125" s="12"/>
      <c r="AKF125" s="12"/>
      <c r="AKG125" s="12"/>
      <c r="AKH125" s="12"/>
      <c r="AKI125" s="12"/>
      <c r="AKJ125" s="12"/>
      <c r="AKK125" s="12"/>
      <c r="AKL125" s="12"/>
      <c r="AKM125" s="12"/>
      <c r="AKN125" s="12"/>
      <c r="AKO125" s="12"/>
      <c r="AKP125" s="12"/>
      <c r="AKQ125" s="12"/>
      <c r="AKR125" s="12"/>
      <c r="AKS125" s="12"/>
      <c r="AKT125" s="12"/>
      <c r="AKU125" s="12"/>
      <c r="AKV125" s="12"/>
      <c r="AKW125" s="12"/>
      <c r="AKX125" s="12"/>
      <c r="AKY125" s="12"/>
      <c r="AKZ125" s="12"/>
      <c r="ALA125" s="12"/>
      <c r="ALB125" s="12"/>
      <c r="ALC125" s="12"/>
      <c r="ALD125" s="12"/>
      <c r="ALE125" s="12"/>
      <c r="ALF125" s="12"/>
      <c r="ALG125" s="12"/>
      <c r="ALH125" s="12"/>
      <c r="ALI125" s="12"/>
      <c r="ALJ125" s="12"/>
      <c r="ALK125" s="12"/>
      <c r="ALL125" s="12"/>
      <c r="ALM125" s="12"/>
      <c r="ALN125" s="12"/>
      <c r="ALO125" s="12"/>
      <c r="ALP125" s="12"/>
      <c r="ALQ125" s="12"/>
      <c r="ALR125" s="12"/>
      <c r="ALS125" s="12"/>
      <c r="ALT125" s="12"/>
      <c r="ALU125" s="12"/>
      <c r="ALV125" s="12"/>
      <c r="ALW125" s="12"/>
      <c r="ALX125" s="12"/>
      <c r="ALY125" s="12"/>
      <c r="ALZ125" s="12"/>
      <c r="AMA125" s="12"/>
      <c r="AMB125" s="12"/>
      <c r="AMC125" s="12"/>
      <c r="AMD125" s="12"/>
      <c r="AME125" s="12"/>
      <c r="AMF125" s="12"/>
      <c r="AMG125" s="12"/>
      <c r="AMH125" s="12"/>
      <c r="AMI125" s="12"/>
    </row>
  </sheetData>
  <mergeCells count="9">
    <mergeCell ref="A9:A11"/>
    <mergeCell ref="C10:G10"/>
    <mergeCell ref="C12:G12"/>
    <mergeCell ref="B7:J7"/>
    <mergeCell ref="B9:G9"/>
    <mergeCell ref="H9:H11"/>
    <mergeCell ref="I9:I11"/>
    <mergeCell ref="J9:J11"/>
    <mergeCell ref="B10:B11"/>
  </mergeCells>
  <pageMargins left="0.70866141732283472" right="0.11811023622047245" top="7.874015748031496E-2" bottom="7.874015748031496E-2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51"/>
  <sheetViews>
    <sheetView topLeftCell="A2" workbookViewId="0">
      <selection activeCell="H9" sqref="H9"/>
    </sheetView>
  </sheetViews>
  <sheetFormatPr defaultRowHeight="18.75" x14ac:dyDescent="0.25"/>
  <cols>
    <col min="1" max="1" width="1.75" style="11" customWidth="1"/>
    <col min="2" max="2" width="2.375" style="11" customWidth="1"/>
    <col min="3" max="3" width="45.875" style="1" customWidth="1"/>
    <col min="4" max="4" width="13.375" style="1" customWidth="1"/>
    <col min="5" max="6" width="13" style="1" customWidth="1"/>
    <col min="7" max="7" width="14.375" style="11" customWidth="1"/>
    <col min="8" max="1024" width="8.875" style="11" customWidth="1"/>
  </cols>
  <sheetData>
    <row r="3" spans="3:6" customFormat="1" ht="50.25" customHeight="1" x14ac:dyDescent="0.3">
      <c r="C3" s="47" t="s">
        <v>227</v>
      </c>
      <c r="D3" s="47"/>
      <c r="E3" s="47"/>
      <c r="F3" s="47"/>
    </row>
    <row r="5" spans="3:6" customFormat="1" x14ac:dyDescent="0.25">
      <c r="C5" s="1"/>
      <c r="D5" s="1"/>
      <c r="E5" s="1"/>
      <c r="F5" s="1" t="s">
        <v>216</v>
      </c>
    </row>
    <row r="6" spans="3:6" customFormat="1" x14ac:dyDescent="0.25">
      <c r="C6" s="2"/>
      <c r="D6" s="3" t="s">
        <v>224</v>
      </c>
      <c r="E6" s="3" t="s">
        <v>225</v>
      </c>
      <c r="F6" s="3" t="s">
        <v>226</v>
      </c>
    </row>
    <row r="7" spans="3:6" customFormat="1" x14ac:dyDescent="0.25">
      <c r="C7" s="4" t="s">
        <v>218</v>
      </c>
      <c r="D7" s="5">
        <f>D10+D11</f>
        <v>1202179.1100000001</v>
      </c>
      <c r="E7" s="5">
        <f t="shared" ref="E7:F7" si="0">E10+E11</f>
        <v>1132999.2104</v>
      </c>
      <c r="F7" s="5">
        <f t="shared" si="0"/>
        <v>1141387.5123376001</v>
      </c>
    </row>
    <row r="8" spans="3:6" customFormat="1" ht="37.5" x14ac:dyDescent="0.25">
      <c r="C8" s="6" t="s">
        <v>219</v>
      </c>
      <c r="D8" s="7">
        <v>125978.87</v>
      </c>
      <c r="E8" s="7">
        <v>121061.39</v>
      </c>
      <c r="F8" s="7">
        <v>126912.84</v>
      </c>
    </row>
    <row r="9" spans="3:6" customFormat="1" ht="56.25" x14ac:dyDescent="0.25">
      <c r="C9" s="6" t="s">
        <v>220</v>
      </c>
      <c r="D9" s="7">
        <f>995150.9+2156.14</f>
        <v>997307.04</v>
      </c>
      <c r="E9" s="7">
        <f>927180.5+2156.14</f>
        <v>929336.64</v>
      </c>
      <c r="F9" s="7">
        <f>926082.9+2156.14</f>
        <v>928239.04</v>
      </c>
    </row>
    <row r="10" spans="3:6" customFormat="1" x14ac:dyDescent="0.25">
      <c r="C10" s="6" t="s">
        <v>221</v>
      </c>
      <c r="D10" s="7">
        <f>D8+D9</f>
        <v>1123285.9100000001</v>
      </c>
      <c r="E10" s="7">
        <f t="shared" ref="E10:F10" si="1">E8+E9</f>
        <v>1050398.03</v>
      </c>
      <c r="F10" s="7">
        <f t="shared" si="1"/>
        <v>1055151.8800000001</v>
      </c>
    </row>
    <row r="11" spans="3:6" s="34" customFormat="1" ht="37.5" x14ac:dyDescent="0.25">
      <c r="C11" s="32" t="s">
        <v>222</v>
      </c>
      <c r="D11" s="33">
        <v>78893.2</v>
      </c>
      <c r="E11" s="33">
        <f>D11*1.047</f>
        <v>82601.180399999997</v>
      </c>
      <c r="F11" s="33">
        <f>E11*1.044</f>
        <v>86235.632337600007</v>
      </c>
    </row>
    <row r="12" spans="3:6" customFormat="1" x14ac:dyDescent="0.25">
      <c r="C12" s="6"/>
      <c r="D12" s="8"/>
      <c r="E12" s="8"/>
      <c r="F12" s="8"/>
    </row>
    <row r="16" spans="3:6" customFormat="1" x14ac:dyDescent="0.25">
      <c r="C16" s="9" t="s">
        <v>223</v>
      </c>
      <c r="D16" s="1"/>
      <c r="E16" s="1"/>
      <c r="F16" s="1"/>
    </row>
    <row r="36" spans="3:3" customFormat="1" x14ac:dyDescent="0.3">
      <c r="C36" s="10"/>
    </row>
    <row r="39" spans="3:3" s="11" customFormat="1" x14ac:dyDescent="0.25"/>
    <row r="40" spans="3:3" s="11" customFormat="1" x14ac:dyDescent="0.25"/>
    <row r="41" spans="3:3" s="11" customFormat="1" x14ac:dyDescent="0.25"/>
    <row r="42" spans="3:3" s="11" customFormat="1" x14ac:dyDescent="0.25"/>
    <row r="43" spans="3:3" s="11" customFormat="1" x14ac:dyDescent="0.25"/>
    <row r="44" spans="3:3" s="11" customFormat="1" x14ac:dyDescent="0.25"/>
    <row r="45" spans="3:3" s="11" customFormat="1" x14ac:dyDescent="0.25"/>
    <row r="46" spans="3:3" s="11" customFormat="1" x14ac:dyDescent="0.25"/>
    <row r="47" spans="3:3" s="11" customFormat="1" x14ac:dyDescent="0.25"/>
    <row r="48" spans="3:3" s="11" customFormat="1" x14ac:dyDescent="0.25"/>
    <row r="49" s="11" customFormat="1" x14ac:dyDescent="0.25"/>
    <row r="50" s="11" customFormat="1" x14ac:dyDescent="0.25"/>
    <row r="51" s="11" customFormat="1" x14ac:dyDescent="0.25"/>
  </sheetData>
  <mergeCells count="1">
    <mergeCell ref="C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4</vt:lpstr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2014-10-31T06:00:22Z</cp:lastPrinted>
  <dcterms:created xsi:type="dcterms:W3CDTF">2013-11-01T03:12:05Z</dcterms:created>
  <dcterms:modified xsi:type="dcterms:W3CDTF">2014-10-31T06:00:51Z</dcterms:modified>
</cp:coreProperties>
</file>